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Current Plan Fees" sheetId="1" r:id="rId1"/>
  </sheets>
  <calcPr calcId="145621"/>
</workbook>
</file>

<file path=xl/calcChain.xml><?xml version="1.0" encoding="utf-8"?>
<calcChain xmlns="http://schemas.openxmlformats.org/spreadsheetml/2006/main">
  <c r="B10" i="1" l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B34" i="1"/>
  <c r="B27" i="1" s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B23" i="1" l="1"/>
  <c r="B35" i="1" s="1"/>
  <c r="AA23" i="1"/>
  <c r="AA35" i="1" s="1"/>
  <c r="S23" i="1"/>
  <c r="S35" i="1" s="1"/>
  <c r="K23" i="1"/>
  <c r="K35" i="1" s="1"/>
  <c r="C23" i="1"/>
  <c r="C35" i="1" s="1"/>
  <c r="B26" i="1"/>
  <c r="Y23" i="1"/>
  <c r="Y35" i="1" s="1"/>
  <c r="Q23" i="1"/>
  <c r="Q35" i="1" s="1"/>
  <c r="I23" i="1"/>
  <c r="I35" i="1" s="1"/>
  <c r="E23" i="1"/>
  <c r="E35" i="1" s="1"/>
  <c r="AD23" i="1"/>
  <c r="AD35" i="1" s="1"/>
  <c r="Z23" i="1"/>
  <c r="Z35" i="1" s="1"/>
  <c r="V23" i="1"/>
  <c r="V35" i="1" s="1"/>
  <c r="N23" i="1"/>
  <c r="N35" i="1" s="1"/>
  <c r="J23" i="1"/>
  <c r="J35" i="1" s="1"/>
  <c r="F23" i="1"/>
  <c r="F35" i="1" s="1"/>
  <c r="AC23" i="1"/>
  <c r="AC35" i="1" s="1"/>
  <c r="U23" i="1"/>
  <c r="U35" i="1" s="1"/>
  <c r="M23" i="1"/>
  <c r="M35" i="1" s="1"/>
  <c r="R23" i="1"/>
  <c r="R35" i="1" s="1"/>
  <c r="B38" i="1"/>
  <c r="B29" i="1"/>
  <c r="B28" i="1"/>
  <c r="W23" i="1"/>
  <c r="W35" i="1" s="1"/>
  <c r="O23" i="1"/>
  <c r="O35" i="1" s="1"/>
  <c r="G23" i="1"/>
  <c r="G35" i="1" s="1"/>
  <c r="AB23" i="1"/>
  <c r="AB35" i="1" s="1"/>
  <c r="X23" i="1"/>
  <c r="X35" i="1" s="1"/>
  <c r="T23" i="1"/>
  <c r="T35" i="1" s="1"/>
  <c r="P23" i="1"/>
  <c r="P35" i="1" s="1"/>
  <c r="L23" i="1"/>
  <c r="L35" i="1" s="1"/>
  <c r="H23" i="1"/>
  <c r="H35" i="1" s="1"/>
  <c r="D23" i="1"/>
  <c r="D35" i="1" s="1"/>
  <c r="B30" i="1" l="1"/>
  <c r="B37" i="1" s="1"/>
  <c r="B39" i="1" s="1"/>
  <c r="C34" i="1" s="1"/>
  <c r="C27" i="1" s="1"/>
  <c r="C38" i="1" l="1"/>
  <c r="C28" i="1"/>
  <c r="C26" i="1"/>
  <c r="C29" i="1"/>
  <c r="C30" i="1" l="1"/>
  <c r="C37" i="1" s="1"/>
  <c r="C39" i="1" s="1"/>
  <c r="D34" i="1" s="1"/>
  <c r="D28" i="1" s="1"/>
  <c r="D27" i="1" l="1"/>
  <c r="D26" i="1"/>
  <c r="D29" i="1"/>
  <c r="D38" i="1"/>
  <c r="D30" i="1" l="1"/>
  <c r="D37" i="1" s="1"/>
  <c r="D39" i="1"/>
  <c r="E34" i="1" s="1"/>
  <c r="E28" i="1" s="1"/>
  <c r="E38" i="1"/>
  <c r="E29" i="1" l="1"/>
  <c r="E27" i="1"/>
  <c r="E26" i="1"/>
  <c r="E30" i="1"/>
  <c r="E37" i="1" s="1"/>
  <c r="E39" i="1" s="1"/>
  <c r="F34" i="1" s="1"/>
  <c r="F28" i="1" s="1"/>
  <c r="F38" i="1" l="1"/>
  <c r="F29" i="1"/>
  <c r="F26" i="1"/>
  <c r="F27" i="1"/>
  <c r="F30" i="1" l="1"/>
  <c r="F37" i="1" s="1"/>
  <c r="F39" i="1" s="1"/>
  <c r="G34" i="1" s="1"/>
  <c r="G29" i="1" s="1"/>
  <c r="G26" i="1"/>
  <c r="G27" i="1"/>
  <c r="G28" i="1"/>
  <c r="G38" i="1"/>
  <c r="G30" i="1" l="1"/>
  <c r="G37" i="1" s="1"/>
  <c r="G39" i="1" s="1"/>
  <c r="H34" i="1" s="1"/>
  <c r="H29" i="1" l="1"/>
  <c r="H38" i="1"/>
  <c r="H27" i="1"/>
  <c r="H26" i="1"/>
  <c r="H28" i="1"/>
  <c r="H30" i="1" l="1"/>
  <c r="H37" i="1" s="1"/>
  <c r="H39" i="1" s="1"/>
  <c r="I34" i="1" s="1"/>
  <c r="I26" i="1" s="1"/>
  <c r="I27" i="1" l="1"/>
  <c r="I28" i="1"/>
  <c r="I29" i="1"/>
  <c r="I38" i="1"/>
  <c r="I30" i="1" l="1"/>
  <c r="I37" i="1" s="1"/>
  <c r="I39" i="1" s="1"/>
  <c r="J34" i="1" s="1"/>
  <c r="J28" i="1" s="1"/>
  <c r="J38" i="1" l="1"/>
  <c r="J29" i="1"/>
  <c r="J26" i="1"/>
  <c r="J27" i="1"/>
  <c r="J30" i="1" l="1"/>
  <c r="J37" i="1" s="1"/>
  <c r="J39" i="1" s="1"/>
  <c r="K34" i="1" s="1"/>
  <c r="K26" i="1" s="1"/>
  <c r="K29" i="1" l="1"/>
  <c r="K28" i="1"/>
  <c r="K38" i="1"/>
  <c r="K27" i="1"/>
  <c r="K30" i="1" s="1"/>
  <c r="K37" i="1" s="1"/>
  <c r="K39" i="1" s="1"/>
  <c r="L34" i="1" s="1"/>
  <c r="L26" i="1" s="1"/>
  <c r="L29" i="1" l="1"/>
  <c r="L38" i="1"/>
  <c r="L28" i="1"/>
  <c r="L27" i="1"/>
  <c r="L30" i="1" s="1"/>
  <c r="L37" i="1" s="1"/>
  <c r="L39" i="1" s="1"/>
  <c r="M34" i="1" s="1"/>
  <c r="M28" i="1" s="1"/>
  <c r="M26" i="1" l="1"/>
  <c r="M27" i="1"/>
  <c r="M29" i="1"/>
  <c r="M38" i="1"/>
  <c r="M30" i="1" l="1"/>
  <c r="M37" i="1" s="1"/>
  <c r="M39" i="1" s="1"/>
  <c r="N34" i="1" s="1"/>
  <c r="N27" i="1" s="1"/>
  <c r="N38" i="1" l="1"/>
  <c r="N26" i="1"/>
  <c r="N29" i="1"/>
  <c r="N28" i="1"/>
  <c r="N30" i="1" l="1"/>
  <c r="N37" i="1" s="1"/>
  <c r="N39" i="1" s="1"/>
  <c r="O34" i="1" s="1"/>
  <c r="O26" i="1" l="1"/>
  <c r="O29" i="1"/>
  <c r="O28" i="1"/>
  <c r="O38" i="1"/>
  <c r="O27" i="1"/>
  <c r="O30" i="1" l="1"/>
  <c r="O37" i="1" s="1"/>
  <c r="O39" i="1" s="1"/>
  <c r="P34" i="1" s="1"/>
  <c r="P38" i="1" l="1"/>
  <c r="P29" i="1"/>
  <c r="P27" i="1"/>
  <c r="P26" i="1"/>
  <c r="P28" i="1"/>
  <c r="P30" i="1" l="1"/>
  <c r="P37" i="1" s="1"/>
  <c r="P39" i="1" s="1"/>
  <c r="Q34" i="1" s="1"/>
  <c r="Q38" i="1" s="1"/>
  <c r="Q26" i="1"/>
  <c r="Q28" i="1"/>
  <c r="Q29" i="1" l="1"/>
  <c r="Q27" i="1"/>
  <c r="Q30" i="1" l="1"/>
  <c r="Q37" i="1" s="1"/>
  <c r="Q39" i="1" s="1"/>
  <c r="R34" i="1" s="1"/>
  <c r="R26" i="1" s="1"/>
  <c r="R38" i="1"/>
  <c r="R28" i="1"/>
  <c r="R29" i="1"/>
  <c r="R27" i="1"/>
  <c r="R30" i="1" l="1"/>
  <c r="R37" i="1" s="1"/>
  <c r="R39" i="1" s="1"/>
  <c r="S34" i="1" s="1"/>
  <c r="S26" i="1" s="1"/>
  <c r="S29" i="1"/>
  <c r="S27" i="1"/>
  <c r="S38" i="1"/>
  <c r="S28" i="1"/>
  <c r="S30" i="1" l="1"/>
  <c r="S37" i="1" s="1"/>
  <c r="S39" i="1" s="1"/>
  <c r="T34" i="1" s="1"/>
  <c r="T29" i="1"/>
  <c r="T26" i="1"/>
  <c r="T28" i="1"/>
  <c r="T38" i="1"/>
  <c r="T27" i="1"/>
  <c r="T30" i="1" l="1"/>
  <c r="T37" i="1" s="1"/>
  <c r="T39" i="1" s="1"/>
  <c r="U34" i="1" s="1"/>
  <c r="U28" i="1" l="1"/>
  <c r="U26" i="1"/>
  <c r="U38" i="1"/>
  <c r="U29" i="1"/>
  <c r="U27" i="1"/>
  <c r="U30" i="1" l="1"/>
  <c r="U37" i="1" s="1"/>
  <c r="U39" i="1" s="1"/>
  <c r="V34" i="1" s="1"/>
  <c r="V38" i="1" s="1"/>
  <c r="V27" i="1" l="1"/>
  <c r="V29" i="1"/>
  <c r="V26" i="1"/>
  <c r="V28" i="1"/>
  <c r="V30" i="1" l="1"/>
  <c r="V37" i="1" s="1"/>
  <c r="V39" i="1" s="1"/>
  <c r="W34" i="1" s="1"/>
  <c r="W26" i="1" s="1"/>
  <c r="W27" i="1"/>
  <c r="W29" i="1"/>
  <c r="W28" i="1"/>
  <c r="W38" i="1"/>
  <c r="W30" i="1" l="1"/>
  <c r="W37" i="1" s="1"/>
  <c r="W39" i="1" s="1"/>
  <c r="X34" i="1" s="1"/>
  <c r="X29" i="1" l="1"/>
  <c r="X38" i="1"/>
  <c r="X27" i="1"/>
  <c r="X26" i="1"/>
  <c r="X28" i="1"/>
  <c r="X30" i="1" l="1"/>
  <c r="X37" i="1" s="1"/>
  <c r="X39" i="1" s="1"/>
  <c r="Y34" i="1" s="1"/>
  <c r="Y28" i="1" l="1"/>
  <c r="Y26" i="1"/>
  <c r="Y38" i="1"/>
  <c r="Y29" i="1"/>
  <c r="Y27" i="1"/>
  <c r="Y30" i="1" l="1"/>
  <c r="Y37" i="1" s="1"/>
  <c r="Y39" i="1" s="1"/>
  <c r="Z34" i="1" s="1"/>
  <c r="Z27" i="1" s="1"/>
  <c r="Z26" i="1" l="1"/>
  <c r="Z28" i="1"/>
  <c r="Z38" i="1"/>
  <c r="Z29" i="1"/>
  <c r="Z30" i="1" s="1"/>
  <c r="Z37" i="1" s="1"/>
  <c r="Z39" i="1" s="1"/>
  <c r="AA34" i="1" s="1"/>
  <c r="AA38" i="1" l="1"/>
  <c r="AA26" i="1"/>
  <c r="AA28" i="1"/>
  <c r="AA29" i="1"/>
  <c r="AA27" i="1"/>
  <c r="AA30" i="1" l="1"/>
  <c r="AA37" i="1" s="1"/>
  <c r="AA39" i="1" s="1"/>
  <c r="AB34" i="1" s="1"/>
  <c r="AB29" i="1" s="1"/>
  <c r="AB28" i="1"/>
  <c r="AB26" i="1" l="1"/>
  <c r="AB27" i="1"/>
  <c r="AB38" i="1"/>
  <c r="AB30" i="1"/>
  <c r="AB37" i="1" s="1"/>
  <c r="AB39" i="1" s="1"/>
  <c r="AC34" i="1" s="1"/>
  <c r="AC29" i="1" s="1"/>
  <c r="AC38" i="1" l="1"/>
  <c r="AC26" i="1"/>
  <c r="AC28" i="1"/>
  <c r="AC27" i="1"/>
  <c r="AC30" i="1" s="1"/>
  <c r="AC37" i="1" s="1"/>
  <c r="AC39" i="1" s="1"/>
  <c r="AD34" i="1" s="1"/>
  <c r="AD27" i="1" l="1"/>
  <c r="AD38" i="1"/>
  <c r="AD26" i="1"/>
  <c r="AD29" i="1"/>
  <c r="AD28" i="1"/>
  <c r="AD30" i="1" l="1"/>
  <c r="AD37" i="1" s="1"/>
  <c r="AD39" i="1" s="1"/>
</calcChain>
</file>

<file path=xl/sharedStrings.xml><?xml version="1.0" encoding="utf-8"?>
<sst xmlns="http://schemas.openxmlformats.org/spreadsheetml/2006/main" count="33" uniqueCount="33">
  <si>
    <t xml:space="preserve">Plan Balance:  </t>
  </si>
  <si>
    <t xml:space="preserve">ER Contrib:  </t>
  </si>
  <si>
    <t xml:space="preserve">EE Contrib:  </t>
  </si>
  <si>
    <t xml:space="preserve">Profit Sharing Contributions:  </t>
  </si>
  <si>
    <t xml:space="preserve">Incoming Rollovers:  </t>
  </si>
  <si>
    <t xml:space="preserve">Market Performance:  </t>
  </si>
  <si>
    <t xml:space="preserve">Record Keeper %:  </t>
  </si>
  <si>
    <t xml:space="preserve">TPA %:  </t>
  </si>
  <si>
    <t xml:space="preserve">Net Investment Exp %:  </t>
  </si>
  <si>
    <t xml:space="preserve">Advisory Fees %:  </t>
  </si>
  <si>
    <t xml:space="preserve">Plan Distributions:  </t>
  </si>
  <si>
    <t>Year</t>
  </si>
  <si>
    <t>Plan Additions:</t>
  </si>
  <si>
    <t>ER Contributions</t>
  </si>
  <si>
    <t>EE Contributions</t>
  </si>
  <si>
    <t>Profit Share</t>
  </si>
  <si>
    <t>Incoming Rollovers</t>
  </si>
  <si>
    <t>TOTAL ADDITIONS:</t>
  </si>
  <si>
    <t xml:space="preserve"> </t>
  </si>
  <si>
    <t>Fees &amp; Distributions:</t>
  </si>
  <si>
    <t>Record Keeper:</t>
  </si>
  <si>
    <t>TPA:</t>
  </si>
  <si>
    <t>Net Investment Expenses:</t>
  </si>
  <si>
    <t>Advisory Fees:</t>
  </si>
  <si>
    <t>TOTAL FEES:</t>
  </si>
  <si>
    <t xml:space="preserve"> Projected Plan Values:</t>
  </si>
  <si>
    <t xml:space="preserve">                Beginning Value</t>
  </si>
  <si>
    <t xml:space="preserve">Plan Additions     </t>
  </si>
  <si>
    <t xml:space="preserve">(Plan Distributions)     </t>
  </si>
  <si>
    <t xml:space="preserve">(Fees &amp; Expenses)     </t>
  </si>
  <si>
    <t xml:space="preserve">Market Growth     </t>
  </si>
  <si>
    <t xml:space="preserve">                Ending Value</t>
  </si>
  <si>
    <t>End of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</si>
</sst>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444444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</font>
    <font>
      <b/>
      <u/>
      <sz val="16"/>
      <color theme="1"/>
      <name val="Arial"/>
      <family val="2"/>
    </font>
    <font>
      <sz val="12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7E6E6"/>
        <bgColor rgb="FFE7E6E6"/>
      </patternFill>
    </fill>
    <fill>
      <patternFill patternType="solid">
        <fgColor rgb="FFF9F9F9"/>
        <bgColor rgb="FFF9F9F9"/>
      </patternFill>
    </fill>
    <fill>
      <patternFill patternType="solid">
        <fgColor rgb="FFC4E3F3"/>
        <bgColor rgb="FFC4E3F3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7F3F9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/>
      <top/>
      <bottom/>
      <diagonal/>
    </border>
    <border>
      <left/>
      <right style="medium">
        <color rgb="FFDDDDDD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rgb="FFDDDDDD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DDDDDD"/>
      </top>
      <bottom style="thin">
        <color auto="1"/>
      </bottom>
      <diagonal/>
    </border>
    <border>
      <left style="medium">
        <color rgb="FFDDDDDD"/>
      </left>
      <right style="thin">
        <color auto="1"/>
      </right>
      <top style="medium">
        <color rgb="FFDDDDDD"/>
      </top>
      <bottom style="thin">
        <color auto="1"/>
      </bottom>
      <diagonal/>
    </border>
    <border>
      <left style="medium">
        <color rgb="FFDDDDDD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DDDDDD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6" fontId="1" fillId="2" borderId="1" xfId="0" applyNumberFormat="1" applyFont="1" applyFill="1" applyBorder="1" applyAlignment="1" applyProtection="1">
      <alignment horizontal="center" vertical="center"/>
      <protection locked="0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3" fontId="4" fillId="5" borderId="4" xfId="0" applyNumberFormat="1" applyFont="1" applyFill="1" applyBorder="1" applyAlignment="1" applyProtection="1">
      <alignment horizontal="right" vertical="center" wrapText="1"/>
    </xf>
    <xf numFmtId="3" fontId="5" fillId="5" borderId="4" xfId="0" applyNumberFormat="1" applyFont="1" applyFill="1" applyBorder="1" applyAlignment="1" applyProtection="1">
      <alignment horizontal="center" vertical="center" wrapText="1"/>
    </xf>
    <xf numFmtId="3" fontId="5" fillId="5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6" borderId="6" xfId="0" applyFont="1" applyFill="1" applyBorder="1" applyAlignment="1" applyProtection="1">
      <alignment horizontal="left" vertical="center" wrapText="1"/>
    </xf>
    <xf numFmtId="4" fontId="4" fillId="6" borderId="3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right"/>
    </xf>
    <xf numFmtId="0" fontId="2" fillId="7" borderId="0" xfId="0" applyFont="1" applyFill="1" applyAlignment="1" applyProtection="1">
      <alignment horizontal="right"/>
    </xf>
    <xf numFmtId="0" fontId="1" fillId="8" borderId="7" xfId="0" applyFont="1" applyFill="1" applyBorder="1" applyAlignment="1" applyProtection="1">
      <alignment horizontal="right"/>
    </xf>
    <xf numFmtId="3" fontId="1" fillId="8" borderId="8" xfId="0" applyNumberFormat="1" applyFont="1" applyFill="1" applyBorder="1" applyAlignment="1" applyProtection="1">
      <alignment horizontal="center" vertical="center"/>
    </xf>
    <xf numFmtId="0" fontId="0" fillId="8" borderId="8" xfId="0" applyFont="1" applyFill="1" applyBorder="1" applyAlignment="1" applyProtection="1"/>
    <xf numFmtId="0" fontId="1" fillId="10" borderId="9" xfId="0" applyFont="1" applyFill="1" applyBorder="1" applyAlignment="1" applyProtection="1">
      <alignment horizontal="right"/>
    </xf>
    <xf numFmtId="37" fontId="1" fillId="10" borderId="10" xfId="0" applyNumberFormat="1" applyFont="1" applyFill="1" applyBorder="1" applyAlignment="1" applyProtection="1">
      <alignment horizontal="center" vertical="center"/>
    </xf>
    <xf numFmtId="0" fontId="0" fillId="8" borderId="10" xfId="0" applyFont="1" applyFill="1" applyBorder="1" applyAlignment="1" applyProtection="1"/>
    <xf numFmtId="0" fontId="7" fillId="8" borderId="9" xfId="0" applyFont="1" applyFill="1" applyBorder="1" applyAlignment="1" applyProtection="1">
      <alignment horizontal="right"/>
    </xf>
    <xf numFmtId="37" fontId="1" fillId="8" borderId="10" xfId="0" applyNumberFormat="1" applyFont="1" applyFill="1" applyBorder="1" applyAlignment="1" applyProtection="1">
      <alignment horizontal="center" vertical="center"/>
    </xf>
    <xf numFmtId="0" fontId="1" fillId="10" borderId="11" xfId="0" applyFont="1" applyFill="1" applyBorder="1" applyAlignment="1" applyProtection="1">
      <alignment horizontal="right"/>
    </xf>
    <xf numFmtId="0" fontId="1" fillId="10" borderId="12" xfId="0" applyFont="1" applyFill="1" applyBorder="1" applyAlignment="1" applyProtection="1">
      <alignment horizontal="center" vertical="center"/>
    </xf>
    <xf numFmtId="1" fontId="1" fillId="10" borderId="12" xfId="0" applyNumberFormat="1" applyFont="1" applyFill="1" applyBorder="1" applyAlignment="1" applyProtection="1">
      <alignment horizontal="center" vertical="center"/>
    </xf>
    <xf numFmtId="0" fontId="1" fillId="8" borderId="12" xfId="0" applyFont="1" applyFill="1" applyBorder="1" applyAlignment="1" applyProtection="1">
      <alignment horizontal="center" vertical="center"/>
    </xf>
    <xf numFmtId="0" fontId="0" fillId="8" borderId="12" xfId="0" applyFont="1" applyFill="1" applyBorder="1" applyAlignment="1" applyProtection="1"/>
    <xf numFmtId="0" fontId="1" fillId="9" borderId="13" xfId="0" applyFont="1" applyFill="1" applyBorder="1" applyAlignment="1" applyProtection="1">
      <alignment horizontal="right" vertical="center" wrapText="1"/>
    </xf>
    <xf numFmtId="3" fontId="1" fillId="9" borderId="14" xfId="0" applyNumberFormat="1" applyFont="1" applyFill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right"/>
    </xf>
    <xf numFmtId="0" fontId="1" fillId="8" borderId="10" xfId="0" applyFont="1" applyFill="1" applyBorder="1" applyAlignment="1" applyProtection="1">
      <alignment horizontal="center" vertical="center"/>
    </xf>
    <xf numFmtId="0" fontId="1" fillId="9" borderId="9" xfId="0" applyFont="1" applyFill="1" applyBorder="1" applyAlignment="1" applyProtection="1">
      <alignment horizontal="right" vertical="center" wrapText="1"/>
    </xf>
    <xf numFmtId="3" fontId="1" fillId="9" borderId="10" xfId="0" applyNumberFormat="1" applyFont="1" applyFill="1" applyBorder="1" applyAlignment="1" applyProtection="1">
      <alignment horizontal="center" vertical="center" wrapText="1"/>
    </xf>
    <xf numFmtId="0" fontId="1" fillId="8" borderId="11" xfId="0" applyFont="1" applyFill="1" applyBorder="1" applyAlignment="1" applyProtection="1">
      <alignment horizontal="right"/>
    </xf>
    <xf numFmtId="0" fontId="1" fillId="9" borderId="15" xfId="0" applyFont="1" applyFill="1" applyBorder="1" applyAlignment="1" applyProtection="1">
      <alignment horizontal="right" vertical="center" wrapText="1"/>
    </xf>
    <xf numFmtId="6" fontId="1" fillId="8" borderId="10" xfId="0" applyNumberFormat="1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right" vertical="center" wrapText="1"/>
    </xf>
    <xf numFmtId="6" fontId="1" fillId="8" borderId="12" xfId="0" applyNumberFormat="1" applyFont="1" applyFill="1" applyBorder="1" applyAlignment="1" applyProtection="1">
      <alignment horizontal="center" vertical="center"/>
    </xf>
    <xf numFmtId="3" fontId="1" fillId="9" borderId="17" xfId="0" applyNumberFormat="1" applyFont="1" applyFill="1" applyBorder="1" applyAlignment="1" applyProtection="1">
      <alignment horizontal="center" vertical="center" wrapText="1"/>
    </xf>
    <xf numFmtId="3" fontId="1" fillId="11" borderId="3" xfId="0" applyNumberFormat="1" applyFont="1" applyFill="1" applyBorder="1" applyAlignment="1" applyProtection="1">
      <alignment horizontal="center" vertical="center" wrapText="1"/>
    </xf>
    <xf numFmtId="6" fontId="1" fillId="8" borderId="18" xfId="0" applyNumberFormat="1" applyFont="1" applyFill="1" applyBorder="1" applyAlignment="1" applyProtection="1">
      <alignment horizontal="center" vertical="center"/>
    </xf>
    <xf numFmtId="3" fontId="1" fillId="9" borderId="18" xfId="0" applyNumberFormat="1" applyFont="1" applyFill="1" applyBorder="1" applyAlignment="1" applyProtection="1">
      <alignment horizontal="center" vertical="center" wrapText="1"/>
    </xf>
    <xf numFmtId="6" fontId="1" fillId="8" borderId="19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8" borderId="18" xfId="0" applyFont="1" applyFill="1" applyBorder="1" applyAlignment="1" applyProtection="1">
      <alignment horizontal="center" vertical="center"/>
    </xf>
    <xf numFmtId="0" fontId="1" fillId="8" borderId="19" xfId="0" applyFont="1" applyFill="1" applyBorder="1" applyAlignment="1" applyProtection="1">
      <alignment horizontal="center" vertical="center"/>
    </xf>
    <xf numFmtId="3" fontId="1" fillId="8" borderId="20" xfId="0" applyNumberFormat="1" applyFont="1" applyFill="1" applyBorder="1" applyAlignment="1" applyProtection="1">
      <alignment horizontal="center" vertical="center"/>
    </xf>
    <xf numFmtId="37" fontId="1" fillId="10" borderId="18" xfId="0" applyNumberFormat="1" applyFont="1" applyFill="1" applyBorder="1" applyAlignment="1" applyProtection="1">
      <alignment horizontal="center" vertical="center"/>
    </xf>
    <xf numFmtId="37" fontId="1" fillId="8" borderId="18" xfId="0" applyNumberFormat="1" applyFont="1" applyFill="1" applyBorder="1" applyAlignment="1" applyProtection="1">
      <alignment horizontal="center" vertical="center"/>
    </xf>
    <xf numFmtId="1" fontId="1" fillId="10" borderId="19" xfId="0" applyNumberFormat="1" applyFont="1" applyFill="1" applyBorder="1" applyAlignment="1" applyProtection="1">
      <alignment horizontal="center" vertical="center"/>
    </xf>
    <xf numFmtId="0" fontId="0" fillId="8" borderId="3" xfId="0" applyFont="1" applyFill="1" applyBorder="1" applyAlignment="1" applyProtection="1"/>
    <xf numFmtId="0" fontId="0" fillId="0" borderId="3" xfId="0" applyFont="1" applyBorder="1" applyAlignment="1" applyProtection="1"/>
    <xf numFmtId="0" fontId="0" fillId="11" borderId="3" xfId="0" applyFont="1" applyFill="1" applyBorder="1" applyAlignment="1" applyProtection="1"/>
    <xf numFmtId="0" fontId="1" fillId="11" borderId="3" xfId="0" applyFont="1" applyFill="1" applyBorder="1" applyProtection="1"/>
    <xf numFmtId="3" fontId="5" fillId="11" borderId="3" xfId="0" applyNumberFormat="1" applyFont="1" applyFill="1" applyBorder="1" applyAlignment="1" applyProtection="1">
      <alignment horizontal="center" vertical="center" wrapText="1"/>
    </xf>
    <xf numFmtId="4" fontId="4" fillId="11" borderId="3" xfId="0" applyNumberFormat="1" applyFont="1" applyFill="1" applyBorder="1" applyAlignment="1" applyProtection="1">
      <alignment horizontal="center" vertical="center" wrapText="1"/>
    </xf>
    <xf numFmtId="3" fontId="1" fillId="11" borderId="3" xfId="0" applyNumberFormat="1" applyFont="1" applyFill="1" applyBorder="1" applyAlignment="1" applyProtection="1">
      <alignment horizontal="center" vertical="center"/>
    </xf>
    <xf numFmtId="0" fontId="1" fillId="11" borderId="3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1" fillId="0" borderId="3" xfId="0" applyFont="1" applyBorder="1" applyProtection="1"/>
    <xf numFmtId="0" fontId="3" fillId="3" borderId="21" xfId="0" applyFont="1" applyFill="1" applyBorder="1" applyAlignment="1" applyProtection="1">
      <alignment horizontal="left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/>
    <xf numFmtId="0" fontId="8" fillId="4" borderId="2" xfId="0" applyFont="1" applyFill="1" applyBorder="1" applyAlignment="1" applyProtection="1">
      <alignment horizontal="right" vertical="center" wrapText="1"/>
    </xf>
    <xf numFmtId="0" fontId="1" fillId="7" borderId="0" xfId="0" applyFont="1" applyFill="1" applyAlignment="1" applyProtection="1">
      <alignment horizontal="center" vertical="center"/>
    </xf>
    <xf numFmtId="0" fontId="1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 applyProtection="1"/>
    <xf numFmtId="0" fontId="7" fillId="7" borderId="0" xfId="0" applyFont="1" applyFill="1" applyAlignment="1" applyProtection="1">
      <alignment vertical="center"/>
    </xf>
    <xf numFmtId="0" fontId="1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center" vertical="center"/>
      <protection locked="0"/>
    </xf>
    <xf numFmtId="0" fontId="10" fillId="7" borderId="0" xfId="1" applyFill="1" applyAlignment="1" applyProtection="1">
      <alignment horizontal="center" vertical="center"/>
      <protection locked="0"/>
    </xf>
    <xf numFmtId="0" fontId="0" fillId="7" borderId="0" xfId="0" applyFont="1" applyFill="1" applyAlignment="1" applyProtection="1">
      <protection locked="0"/>
    </xf>
    <xf numFmtId="0" fontId="3" fillId="3" borderId="23" xfId="0" applyFont="1" applyFill="1" applyBorder="1" applyAlignment="1" applyProtection="1">
      <alignment horizontal="center" vertical="center" wrapText="1"/>
    </xf>
    <xf numFmtId="0" fontId="0" fillId="0" borderId="21" xfId="0" applyFont="1" applyBorder="1" applyAlignment="1" applyProtection="1"/>
    <xf numFmtId="0" fontId="0" fillId="12" borderId="0" xfId="0" applyFont="1" applyFill="1" applyAlignment="1" applyProtection="1"/>
    <xf numFmtId="0" fontId="11" fillId="7" borderId="0" xfId="0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ndependent401kadvisors.com/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hyperlink" Target="https://independent401kadvisors.com/schedule-consult/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180976</xdr:colOff>
      <xdr:row>9</xdr:row>
      <xdr:rowOff>85725</xdr:rowOff>
    </xdr:from>
    <xdr:to>
      <xdr:col>11</xdr:col>
      <xdr:colOff>228599</xdr:colOff>
      <xdr:row>10</xdr:row>
      <xdr:rowOff>190500</xdr:rowOff>
    </xdr:to>
    <xdr:sp macro="" textlink="">
      <xdr:nvSpPr>
        <xdr:cNvPr id="17" name="TextBox 16"/>
        <xdr:cNvSpPr txBox="1"/>
      </xdr:nvSpPr>
      <xdr:spPr>
        <a:xfrm>
          <a:off x="9420226" y="1866900"/>
          <a:ext cx="1800223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aseline="0"/>
            <a:t>Link to our Calendar:</a:t>
          </a:r>
          <a:endParaRPr lang="en-US" sz="1300"/>
        </a:p>
      </xdr:txBody>
    </xdr:sp>
    <xdr:clientData/>
  </xdr:twoCellAnchor>
  <xdr:twoCellAnchor editAs="oneCell">
    <xdr:from>
      <xdr:col>3</xdr:col>
      <xdr:colOff>38101</xdr:colOff>
      <xdr:row>5</xdr:row>
      <xdr:rowOff>60615</xdr:rowOff>
    </xdr:from>
    <xdr:to>
      <xdr:col>8</xdr:col>
      <xdr:colOff>266701</xdr:colOff>
      <xdr:row>14</xdr:row>
      <xdr:rowOff>11259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1" y="1032165"/>
          <a:ext cx="4610100" cy="1779444"/>
        </a:xfrm>
        <a:prstGeom prst="rect">
          <a:avLst/>
        </a:prstGeom>
      </xdr:spPr>
    </xdr:pic>
    <xdr:clientData/>
  </xdr:twoCellAnchor>
  <xdr:twoCellAnchor>
    <xdr:from>
      <xdr:col>3</xdr:col>
      <xdr:colOff>538597</xdr:colOff>
      <xdr:row>1</xdr:row>
      <xdr:rowOff>28575</xdr:rowOff>
    </xdr:from>
    <xdr:to>
      <xdr:col>7</xdr:col>
      <xdr:colOff>665019</xdr:colOff>
      <xdr:row>3</xdr:row>
      <xdr:rowOff>114300</xdr:rowOff>
    </xdr:to>
    <xdr:sp macro="" textlink="">
      <xdr:nvSpPr>
        <xdr:cNvPr id="3" name="TextBox 2"/>
        <xdr:cNvSpPr txBox="1"/>
      </xdr:nvSpPr>
      <xdr:spPr>
        <a:xfrm>
          <a:off x="4520047" y="219075"/>
          <a:ext cx="3631622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u="sng"/>
            <a:t>Interactive 401(k) Fee Calculator</a:t>
          </a:r>
        </a:p>
      </xdr:txBody>
    </xdr:sp>
    <xdr:clientData/>
  </xdr:twoCellAnchor>
  <xdr:twoCellAnchor>
    <xdr:from>
      <xdr:col>0</xdr:col>
      <xdr:colOff>1638301</xdr:colOff>
      <xdr:row>0</xdr:row>
      <xdr:rowOff>161925</xdr:rowOff>
    </xdr:from>
    <xdr:to>
      <xdr:col>2</xdr:col>
      <xdr:colOff>581025</xdr:colOff>
      <xdr:row>2</xdr:row>
      <xdr:rowOff>76200</xdr:rowOff>
    </xdr:to>
    <xdr:sp macro="" textlink="">
      <xdr:nvSpPr>
        <xdr:cNvPr id="4" name="TextBox 3"/>
        <xdr:cNvSpPr txBox="1"/>
      </xdr:nvSpPr>
      <xdr:spPr>
        <a:xfrm>
          <a:off x="1638301" y="161925"/>
          <a:ext cx="2047874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Enter Your</a:t>
          </a:r>
          <a:r>
            <a:rPr lang="en-US" sz="1100" b="1" u="sng" baseline="0"/>
            <a:t> Company Data Here:</a:t>
          </a:r>
          <a:endParaRPr lang="en-US" sz="1100" b="1" u="sng"/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1</xdr:col>
      <xdr:colOff>504825</xdr:colOff>
      <xdr:row>3</xdr:row>
      <xdr:rowOff>149733</xdr:rowOff>
    </xdr:to>
    <xdr:sp macro="" textlink="">
      <xdr:nvSpPr>
        <xdr:cNvPr id="5" name="Down Arrow 4"/>
        <xdr:cNvSpPr/>
      </xdr:nvSpPr>
      <xdr:spPr>
        <a:xfrm>
          <a:off x="2876550" y="390525"/>
          <a:ext cx="95250" cy="330708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456293</xdr:colOff>
      <xdr:row>2</xdr:row>
      <xdr:rowOff>9532</xdr:rowOff>
    </xdr:from>
    <xdr:to>
      <xdr:col>11</xdr:col>
      <xdr:colOff>461736</xdr:colOff>
      <xdr:row>4</xdr:row>
      <xdr:rowOff>69086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5543" y="390532"/>
          <a:ext cx="1758043" cy="450079"/>
        </a:xfrm>
        <a:prstGeom prst="rect">
          <a:avLst/>
        </a:prstGeom>
      </xdr:spPr>
    </xdr:pic>
    <xdr:clientData/>
  </xdr:twoCellAnchor>
  <xdr:twoCellAnchor>
    <xdr:from>
      <xdr:col>9</xdr:col>
      <xdr:colOff>9526</xdr:colOff>
      <xdr:row>4</xdr:row>
      <xdr:rowOff>133349</xdr:rowOff>
    </xdr:from>
    <xdr:to>
      <xdr:col>11</xdr:col>
      <xdr:colOff>847726</xdr:colOff>
      <xdr:row>6</xdr:row>
      <xdr:rowOff>85724</xdr:rowOff>
    </xdr:to>
    <xdr:sp macro="" textlink="">
      <xdr:nvSpPr>
        <xdr:cNvPr id="10" name="TextBox 9"/>
        <xdr:cNvSpPr txBox="1"/>
      </xdr:nvSpPr>
      <xdr:spPr>
        <a:xfrm>
          <a:off x="9248776" y="904874"/>
          <a:ext cx="259080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300"/>
            <a:t>Want to speak with a real Advisor?</a:t>
          </a:r>
        </a:p>
      </xdr:txBody>
    </xdr:sp>
    <xdr:clientData/>
  </xdr:twoCellAnchor>
  <xdr:twoCellAnchor editAs="oneCell">
    <xdr:from>
      <xdr:col>10</xdr:col>
      <xdr:colOff>733425</xdr:colOff>
      <xdr:row>6</xdr:row>
      <xdr:rowOff>53120</xdr:rowOff>
    </xdr:from>
    <xdr:to>
      <xdr:col>11</xdr:col>
      <xdr:colOff>457200</xdr:colOff>
      <xdr:row>8</xdr:row>
      <xdr:rowOff>53820</xdr:rowOff>
    </xdr:to>
    <xdr:pic>
      <xdr:nvPicPr>
        <xdr:cNvPr id="12" name="Picture 11" descr="C:\Users\Nate\AppData\Local\Microsoft\Windows\INetCache\IE\XC8BRPPR\5584347447_7e98a10ac9[1]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224695"/>
          <a:ext cx="600075" cy="4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504825</xdr:colOff>
      <xdr:row>11</xdr:row>
      <xdr:rowOff>95250</xdr:rowOff>
    </xdr:from>
    <xdr:to>
      <xdr:col>11</xdr:col>
      <xdr:colOff>590550</xdr:colOff>
      <xdr:row>12</xdr:row>
      <xdr:rowOff>200025</xdr:rowOff>
    </xdr:to>
    <xdr:sp macro="" textlink="">
      <xdr:nvSpPr>
        <xdr:cNvPr id="15" name="TextBox 14"/>
        <xdr:cNvSpPr txBox="1"/>
      </xdr:nvSpPr>
      <xdr:spPr>
        <a:xfrm>
          <a:off x="9744075" y="2286000"/>
          <a:ext cx="18383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aseline="0"/>
            <a:t>Phone : (435) 753-3888</a:t>
          </a:r>
          <a:endParaRPr lang="en-US" sz="1300"/>
        </a:p>
      </xdr:txBody>
    </xdr:sp>
    <xdr:clientData/>
  </xdr:twoCellAnchor>
  <xdr:twoCellAnchor>
    <xdr:from>
      <xdr:col>9</xdr:col>
      <xdr:colOff>180976</xdr:colOff>
      <xdr:row>6</xdr:row>
      <xdr:rowOff>85725</xdr:rowOff>
    </xdr:from>
    <xdr:to>
      <xdr:col>10</xdr:col>
      <xdr:colOff>485776</xdr:colOff>
      <xdr:row>7</xdr:row>
      <xdr:rowOff>190500</xdr:rowOff>
    </xdr:to>
    <xdr:sp macro="" textlink="">
      <xdr:nvSpPr>
        <xdr:cNvPr id="16" name="TextBox 15"/>
        <xdr:cNvSpPr txBox="1"/>
      </xdr:nvSpPr>
      <xdr:spPr>
        <a:xfrm>
          <a:off x="9420226" y="1257300"/>
          <a:ext cx="11811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aseline="0"/>
            <a:t>Find us online:</a:t>
          </a:r>
          <a:endParaRPr lang="en-US" sz="1300"/>
        </a:p>
      </xdr:txBody>
    </xdr:sp>
    <xdr:clientData/>
  </xdr:twoCellAnchor>
  <xdr:twoCellAnchor editAs="oneCell">
    <xdr:from>
      <xdr:col>10</xdr:col>
      <xdr:colOff>807736</xdr:colOff>
      <xdr:row>8</xdr:row>
      <xdr:rowOff>179526</xdr:rowOff>
    </xdr:from>
    <xdr:to>
      <xdr:col>11</xdr:col>
      <xdr:colOff>396068</xdr:colOff>
      <xdr:row>11</xdr:row>
      <xdr:rowOff>57150</xdr:rowOff>
    </xdr:to>
    <xdr:pic>
      <xdr:nvPicPr>
        <xdr:cNvPr id="18" name="Picture 1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3286" y="1751151"/>
          <a:ext cx="464632" cy="49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0"/>
  <sheetViews>
    <sheetView showGridLines="0" tabSelected="1" zoomScaleNormal="100" workbookViewId="0">
      <selection activeCell="B5" sqref="B5"/>
    </sheetView>
  </sheetViews>
  <sheetFormatPr defaultColWidth="12.625" defaultRowHeight="15" customHeight="1" x14ac:dyDescent="0.2"/>
  <cols>
    <col min="1" max="1" width="28.875" style="3" customWidth="1"/>
    <col min="2" max="2" width="11.875" style="3" customWidth="1"/>
    <col min="3" max="19" width="11.5" style="3" customWidth="1"/>
    <col min="20" max="30" width="12.5" style="3" customWidth="1"/>
    <col min="31" max="31" width="7.625" style="3" customWidth="1"/>
    <col min="32" max="16384" width="12.625" style="3"/>
  </cols>
  <sheetData>
    <row r="1" spans="1:30" s="1" customFormat="1" ht="15" customHeight="1" x14ac:dyDescent="0.2"/>
    <row r="2" spans="1:30" s="1" customFormat="1" ht="15" customHeight="1" x14ac:dyDescent="0.2"/>
    <row r="3" spans="1:30" s="1" customFormat="1" ht="15" customHeight="1" x14ac:dyDescent="0.2">
      <c r="J3" s="70"/>
      <c r="K3" s="70"/>
      <c r="L3" s="70"/>
    </row>
    <row r="4" spans="1:30" s="1" customFormat="1" ht="15.75" thickBot="1" x14ac:dyDescent="0.25">
      <c r="B4" s="2"/>
      <c r="C4" s="2"/>
      <c r="D4" s="2"/>
      <c r="E4" s="2"/>
      <c r="F4" s="2"/>
      <c r="G4" s="2"/>
      <c r="H4" s="2"/>
      <c r="I4" s="2"/>
      <c r="J4" s="68"/>
      <c r="K4" s="68"/>
      <c r="L4" s="6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thickBot="1" x14ac:dyDescent="0.3">
      <c r="A5" s="16" t="s">
        <v>0</v>
      </c>
      <c r="B5" s="5">
        <v>2954267</v>
      </c>
      <c r="C5" s="2"/>
      <c r="D5" s="2"/>
      <c r="E5" s="2"/>
      <c r="F5" s="2"/>
      <c r="G5" s="2"/>
      <c r="H5" s="2"/>
      <c r="I5" s="2"/>
      <c r="J5" s="68"/>
      <c r="K5" s="69"/>
      <c r="L5" s="6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5.75" thickBot="1" x14ac:dyDescent="0.3">
      <c r="A6" s="16" t="s">
        <v>1</v>
      </c>
      <c r="B6" s="5">
        <v>130000</v>
      </c>
      <c r="C6" s="2"/>
      <c r="D6" s="2"/>
      <c r="E6" s="2"/>
      <c r="F6" s="2"/>
      <c r="G6" s="2"/>
      <c r="H6" s="2"/>
      <c r="I6" s="2"/>
      <c r="J6" s="71"/>
      <c r="K6" s="73"/>
      <c r="L6" s="7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.75" thickBot="1" x14ac:dyDescent="0.3">
      <c r="A7" s="16" t="s">
        <v>2</v>
      </c>
      <c r="B7" s="5">
        <v>89000</v>
      </c>
      <c r="C7" s="2"/>
      <c r="D7" s="2"/>
      <c r="E7" s="2"/>
      <c r="F7" s="2"/>
      <c r="G7" s="2"/>
      <c r="H7" s="2"/>
      <c r="I7" s="2"/>
      <c r="J7" s="68"/>
      <c r="K7" s="69"/>
      <c r="L7" s="6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.75" thickBot="1" x14ac:dyDescent="0.3">
      <c r="A8" s="16" t="s">
        <v>3</v>
      </c>
      <c r="B8" s="5">
        <v>0</v>
      </c>
      <c r="C8" s="2"/>
      <c r="D8" s="2"/>
      <c r="E8" s="2"/>
      <c r="F8" s="2"/>
      <c r="G8" s="2"/>
      <c r="H8" s="2"/>
      <c r="I8" s="2"/>
      <c r="J8" s="68"/>
      <c r="K8" s="75"/>
      <c r="L8" s="6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6.5" thickBot="1" x14ac:dyDescent="0.3">
      <c r="A9" s="16" t="s">
        <v>4</v>
      </c>
      <c r="B9" s="5">
        <v>0</v>
      </c>
      <c r="C9" s="2"/>
      <c r="D9" s="2"/>
      <c r="E9" s="2"/>
      <c r="F9" s="2"/>
      <c r="G9" s="2"/>
      <c r="H9" s="2"/>
      <c r="I9" s="2"/>
      <c r="J9" s="68"/>
      <c r="K9" s="74"/>
      <c r="L9" s="6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5.75" thickBot="1" x14ac:dyDescent="0.3">
      <c r="A10" s="16" t="s">
        <v>5</v>
      </c>
      <c r="B10" s="6">
        <f>6%</f>
        <v>0.06</v>
      </c>
      <c r="C10" s="2"/>
      <c r="D10" s="2"/>
      <c r="E10" s="2"/>
      <c r="F10" s="2"/>
      <c r="G10" s="2"/>
      <c r="H10" s="2"/>
      <c r="I10" s="2"/>
      <c r="J10" s="68"/>
      <c r="K10" s="75"/>
      <c r="L10" s="7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6.5" thickBot="1" x14ac:dyDescent="0.3">
      <c r="A11" s="17" t="s">
        <v>6</v>
      </c>
      <c r="B11" s="7">
        <v>8.3999999999999995E-3</v>
      </c>
      <c r="C11" s="2"/>
      <c r="D11" s="2"/>
      <c r="E11" s="2"/>
      <c r="F11" s="2"/>
      <c r="G11" s="2"/>
      <c r="H11" s="2"/>
      <c r="I11" s="2"/>
      <c r="J11" s="68"/>
      <c r="K11" s="74"/>
      <c r="L11" s="6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thickBot="1" x14ac:dyDescent="0.3">
      <c r="A12" s="17" t="s">
        <v>7</v>
      </c>
      <c r="B12" s="7">
        <v>0</v>
      </c>
      <c r="C12" s="2"/>
      <c r="D12" s="2"/>
      <c r="E12" s="2"/>
      <c r="F12" s="2"/>
      <c r="G12" s="2"/>
      <c r="H12" s="2"/>
      <c r="I12" s="2"/>
      <c r="J12" s="68"/>
      <c r="K12" s="76"/>
      <c r="L12" s="7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6.5" thickBot="1" x14ac:dyDescent="0.3">
      <c r="A13" s="17" t="s">
        <v>8</v>
      </c>
      <c r="B13" s="7">
        <v>3.3E-3</v>
      </c>
      <c r="C13" s="2"/>
      <c r="D13" s="2"/>
      <c r="E13" s="2"/>
      <c r="F13" s="2"/>
      <c r="G13" s="2"/>
      <c r="H13" s="2"/>
      <c r="I13" s="2"/>
      <c r="J13" s="68"/>
      <c r="K13" s="74"/>
      <c r="L13" s="7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thickBot="1" x14ac:dyDescent="0.3">
      <c r="A14" s="17" t="s">
        <v>9</v>
      </c>
      <c r="B14" s="7">
        <v>0</v>
      </c>
      <c r="C14" s="2"/>
      <c r="D14" s="2"/>
      <c r="E14" s="2"/>
      <c r="F14" s="2"/>
      <c r="G14" s="2"/>
      <c r="H14" s="2"/>
      <c r="I14" s="2"/>
      <c r="J14" s="2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thickBot="1" x14ac:dyDescent="0.3">
      <c r="A15" s="16" t="s">
        <v>10</v>
      </c>
      <c r="B15" s="8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102" s="66" customFormat="1" x14ac:dyDescent="0.25">
      <c r="A17" s="64" t="s">
        <v>11</v>
      </c>
      <c r="B17" s="65">
        <v>2021</v>
      </c>
      <c r="C17" s="65">
        <v>2022</v>
      </c>
      <c r="D17" s="65">
        <v>2023</v>
      </c>
      <c r="E17" s="65">
        <v>2024</v>
      </c>
      <c r="F17" s="65">
        <v>2025</v>
      </c>
      <c r="G17" s="65">
        <v>2026</v>
      </c>
      <c r="H17" s="65">
        <v>2027</v>
      </c>
      <c r="I17" s="65">
        <v>2028</v>
      </c>
      <c r="J17" s="65">
        <v>2029</v>
      </c>
      <c r="K17" s="65">
        <v>2030</v>
      </c>
      <c r="L17" s="65">
        <v>2031</v>
      </c>
      <c r="M17" s="65">
        <v>2032</v>
      </c>
      <c r="N17" s="65">
        <v>2033</v>
      </c>
      <c r="O17" s="65">
        <v>2034</v>
      </c>
      <c r="P17" s="65">
        <v>2035</v>
      </c>
      <c r="Q17" s="65">
        <v>2036</v>
      </c>
      <c r="R17" s="65">
        <v>2037</v>
      </c>
      <c r="S17" s="65">
        <v>2038</v>
      </c>
      <c r="T17" s="65">
        <v>2039</v>
      </c>
      <c r="U17" s="65">
        <v>2040</v>
      </c>
      <c r="V17" s="65">
        <v>2041</v>
      </c>
      <c r="W17" s="65">
        <v>2042</v>
      </c>
      <c r="X17" s="65">
        <v>2043</v>
      </c>
      <c r="Y17" s="65">
        <v>2044</v>
      </c>
      <c r="Z17" s="65">
        <v>2045</v>
      </c>
      <c r="AA17" s="65">
        <v>2046</v>
      </c>
      <c r="AB17" s="65">
        <v>2047</v>
      </c>
      <c r="AC17" s="65">
        <v>2048</v>
      </c>
      <c r="AD17" s="77">
        <v>2049</v>
      </c>
      <c r="AE17" s="63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78"/>
    </row>
    <row r="18" spans="1:102" s="1" customFormat="1" ht="21" thickBot="1" x14ac:dyDescent="0.3">
      <c r="A18" s="67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9"/>
    </row>
    <row r="19" spans="1:102" s="20" customFormat="1" x14ac:dyDescent="0.2">
      <c r="A19" s="38" t="s">
        <v>13</v>
      </c>
      <c r="B19" s="32">
        <f t="shared" ref="B19:B22" si="0">B6</f>
        <v>130000</v>
      </c>
      <c r="C19" s="32">
        <f t="shared" ref="C19:C22" si="1">B6</f>
        <v>130000</v>
      </c>
      <c r="D19" s="32">
        <f t="shared" ref="D19:D22" si="2">B6</f>
        <v>130000</v>
      </c>
      <c r="E19" s="32">
        <f t="shared" ref="E19:E22" si="3">B6</f>
        <v>130000</v>
      </c>
      <c r="F19" s="32">
        <f t="shared" ref="F19:F22" si="4">B6</f>
        <v>130000</v>
      </c>
      <c r="G19" s="32">
        <f t="shared" ref="G19:G22" si="5">B6</f>
        <v>130000</v>
      </c>
      <c r="H19" s="32">
        <f t="shared" ref="H19:H22" si="6">B6</f>
        <v>130000</v>
      </c>
      <c r="I19" s="32">
        <f t="shared" ref="I19:I22" si="7">B6</f>
        <v>130000</v>
      </c>
      <c r="J19" s="32">
        <f t="shared" ref="J19:J22" si="8">B6</f>
        <v>130000</v>
      </c>
      <c r="K19" s="32">
        <f t="shared" ref="K19:K22" si="9">B6</f>
        <v>130000</v>
      </c>
      <c r="L19" s="32">
        <f t="shared" ref="L19:L22" si="10">B6</f>
        <v>130000</v>
      </c>
      <c r="M19" s="32">
        <f t="shared" ref="M19:M22" si="11">B6</f>
        <v>130000</v>
      </c>
      <c r="N19" s="32">
        <f t="shared" ref="N19:N22" si="12">B6</f>
        <v>130000</v>
      </c>
      <c r="O19" s="32">
        <f t="shared" ref="O19:O22" si="13">B6</f>
        <v>130000</v>
      </c>
      <c r="P19" s="32">
        <f t="shared" ref="P19:P22" si="14">B6</f>
        <v>130000</v>
      </c>
      <c r="Q19" s="32">
        <f t="shared" ref="Q19:Q22" si="15">B6</f>
        <v>130000</v>
      </c>
      <c r="R19" s="32">
        <f t="shared" ref="R19:R22" si="16">B6</f>
        <v>130000</v>
      </c>
      <c r="S19" s="32">
        <f t="shared" ref="S19:S22" si="17">B6</f>
        <v>130000</v>
      </c>
      <c r="T19" s="32">
        <f t="shared" ref="T19:T22" si="18">B6</f>
        <v>130000</v>
      </c>
      <c r="U19" s="32">
        <f t="shared" ref="U19:U22" si="19">B6</f>
        <v>130000</v>
      </c>
      <c r="V19" s="32">
        <f t="shared" ref="V19:V22" si="20">B6</f>
        <v>130000</v>
      </c>
      <c r="W19" s="32">
        <f t="shared" ref="W19:W22" si="21">B6</f>
        <v>130000</v>
      </c>
      <c r="X19" s="32">
        <f t="shared" ref="X19:X22" si="22">B6</f>
        <v>130000</v>
      </c>
      <c r="Y19" s="32">
        <f t="shared" ref="Y19:Y22" si="23">B6</f>
        <v>130000</v>
      </c>
      <c r="Z19" s="32">
        <f t="shared" ref="Z19:Z22" si="24">B6</f>
        <v>130000</v>
      </c>
      <c r="AA19" s="32">
        <f t="shared" ref="AA19:AA22" si="25">B6</f>
        <v>130000</v>
      </c>
      <c r="AB19" s="32">
        <f t="shared" ref="AB19:AB22" si="26">B6</f>
        <v>130000</v>
      </c>
      <c r="AC19" s="32">
        <f t="shared" ref="AC19:AC22" si="27">B6</f>
        <v>130000</v>
      </c>
      <c r="AD19" s="42">
        <f t="shared" ref="AD19:AD22" si="28">B6</f>
        <v>130000</v>
      </c>
      <c r="AE19" s="43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</row>
    <row r="20" spans="1:102" s="23" customFormat="1" x14ac:dyDescent="0.25">
      <c r="A20" s="33" t="s">
        <v>14</v>
      </c>
      <c r="B20" s="39">
        <f t="shared" si="0"/>
        <v>89000</v>
      </c>
      <c r="C20" s="39">
        <f t="shared" si="1"/>
        <v>89000</v>
      </c>
      <c r="D20" s="39">
        <f t="shared" si="2"/>
        <v>89000</v>
      </c>
      <c r="E20" s="39">
        <f t="shared" si="3"/>
        <v>89000</v>
      </c>
      <c r="F20" s="39">
        <f t="shared" si="4"/>
        <v>89000</v>
      </c>
      <c r="G20" s="39">
        <f t="shared" si="5"/>
        <v>89000</v>
      </c>
      <c r="H20" s="39">
        <f t="shared" si="6"/>
        <v>89000</v>
      </c>
      <c r="I20" s="39">
        <f t="shared" si="7"/>
        <v>89000</v>
      </c>
      <c r="J20" s="39">
        <f t="shared" si="8"/>
        <v>89000</v>
      </c>
      <c r="K20" s="39">
        <f t="shared" si="9"/>
        <v>89000</v>
      </c>
      <c r="L20" s="39">
        <f t="shared" si="10"/>
        <v>89000</v>
      </c>
      <c r="M20" s="39">
        <f t="shared" si="11"/>
        <v>89000</v>
      </c>
      <c r="N20" s="39">
        <f t="shared" si="12"/>
        <v>89000</v>
      </c>
      <c r="O20" s="39">
        <f t="shared" si="13"/>
        <v>89000</v>
      </c>
      <c r="P20" s="39">
        <f t="shared" si="14"/>
        <v>89000</v>
      </c>
      <c r="Q20" s="39">
        <f t="shared" si="15"/>
        <v>89000</v>
      </c>
      <c r="R20" s="39">
        <f t="shared" si="16"/>
        <v>89000</v>
      </c>
      <c r="S20" s="39">
        <f t="shared" si="17"/>
        <v>89000</v>
      </c>
      <c r="T20" s="39">
        <f t="shared" si="18"/>
        <v>89000</v>
      </c>
      <c r="U20" s="39">
        <f t="shared" si="19"/>
        <v>89000</v>
      </c>
      <c r="V20" s="39">
        <f t="shared" si="20"/>
        <v>89000</v>
      </c>
      <c r="W20" s="39">
        <f t="shared" si="21"/>
        <v>89000</v>
      </c>
      <c r="X20" s="39">
        <f t="shared" si="22"/>
        <v>89000</v>
      </c>
      <c r="Y20" s="39">
        <f t="shared" si="23"/>
        <v>89000</v>
      </c>
      <c r="Z20" s="39">
        <f t="shared" si="24"/>
        <v>89000</v>
      </c>
      <c r="AA20" s="39">
        <f t="shared" si="25"/>
        <v>89000</v>
      </c>
      <c r="AB20" s="39">
        <f t="shared" si="26"/>
        <v>89000</v>
      </c>
      <c r="AC20" s="39">
        <f t="shared" si="27"/>
        <v>89000</v>
      </c>
      <c r="AD20" s="44">
        <f t="shared" si="28"/>
        <v>89000</v>
      </c>
      <c r="AE20" s="57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</row>
    <row r="21" spans="1:102" s="23" customFormat="1" x14ac:dyDescent="0.2">
      <c r="A21" s="40" t="s">
        <v>15</v>
      </c>
      <c r="B21" s="36">
        <f t="shared" si="0"/>
        <v>0</v>
      </c>
      <c r="C21" s="36">
        <f t="shared" si="1"/>
        <v>0</v>
      </c>
      <c r="D21" s="36">
        <f t="shared" si="2"/>
        <v>0</v>
      </c>
      <c r="E21" s="36">
        <f t="shared" si="3"/>
        <v>0</v>
      </c>
      <c r="F21" s="36">
        <f t="shared" si="4"/>
        <v>0</v>
      </c>
      <c r="G21" s="36">
        <f t="shared" si="5"/>
        <v>0</v>
      </c>
      <c r="H21" s="36">
        <f t="shared" si="6"/>
        <v>0</v>
      </c>
      <c r="I21" s="36">
        <f t="shared" si="7"/>
        <v>0</v>
      </c>
      <c r="J21" s="36">
        <f t="shared" si="8"/>
        <v>0</v>
      </c>
      <c r="K21" s="36">
        <f t="shared" si="9"/>
        <v>0</v>
      </c>
      <c r="L21" s="36">
        <f t="shared" si="10"/>
        <v>0</v>
      </c>
      <c r="M21" s="36">
        <f t="shared" si="11"/>
        <v>0</v>
      </c>
      <c r="N21" s="36">
        <f t="shared" si="12"/>
        <v>0</v>
      </c>
      <c r="O21" s="36">
        <f t="shared" si="13"/>
        <v>0</v>
      </c>
      <c r="P21" s="36">
        <f t="shared" si="14"/>
        <v>0</v>
      </c>
      <c r="Q21" s="36">
        <f t="shared" si="15"/>
        <v>0</v>
      </c>
      <c r="R21" s="36">
        <f t="shared" si="16"/>
        <v>0</v>
      </c>
      <c r="S21" s="36">
        <f t="shared" si="17"/>
        <v>0</v>
      </c>
      <c r="T21" s="36">
        <f t="shared" si="18"/>
        <v>0</v>
      </c>
      <c r="U21" s="36">
        <f t="shared" si="19"/>
        <v>0</v>
      </c>
      <c r="V21" s="36">
        <f t="shared" si="20"/>
        <v>0</v>
      </c>
      <c r="W21" s="36">
        <f t="shared" si="21"/>
        <v>0</v>
      </c>
      <c r="X21" s="36">
        <f t="shared" si="22"/>
        <v>0</v>
      </c>
      <c r="Y21" s="36">
        <f t="shared" si="23"/>
        <v>0</v>
      </c>
      <c r="Z21" s="36">
        <f t="shared" si="24"/>
        <v>0</v>
      </c>
      <c r="AA21" s="36">
        <f t="shared" si="25"/>
        <v>0</v>
      </c>
      <c r="AB21" s="36">
        <f t="shared" si="26"/>
        <v>0</v>
      </c>
      <c r="AC21" s="36">
        <f t="shared" si="27"/>
        <v>0</v>
      </c>
      <c r="AD21" s="45">
        <f t="shared" si="28"/>
        <v>0</v>
      </c>
      <c r="AE21" s="43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</row>
    <row r="22" spans="1:102" s="30" customFormat="1" x14ac:dyDescent="0.25">
      <c r="A22" s="37" t="s">
        <v>16</v>
      </c>
      <c r="B22" s="41">
        <f t="shared" si="0"/>
        <v>0</v>
      </c>
      <c r="C22" s="41">
        <f t="shared" si="1"/>
        <v>0</v>
      </c>
      <c r="D22" s="41">
        <f t="shared" si="2"/>
        <v>0</v>
      </c>
      <c r="E22" s="41">
        <f t="shared" si="3"/>
        <v>0</v>
      </c>
      <c r="F22" s="41">
        <f t="shared" si="4"/>
        <v>0</v>
      </c>
      <c r="G22" s="41">
        <f t="shared" si="5"/>
        <v>0</v>
      </c>
      <c r="H22" s="41">
        <f t="shared" si="6"/>
        <v>0</v>
      </c>
      <c r="I22" s="41">
        <f t="shared" si="7"/>
        <v>0</v>
      </c>
      <c r="J22" s="41">
        <f t="shared" si="8"/>
        <v>0</v>
      </c>
      <c r="K22" s="41">
        <f t="shared" si="9"/>
        <v>0</v>
      </c>
      <c r="L22" s="41">
        <f t="shared" si="10"/>
        <v>0</v>
      </c>
      <c r="M22" s="41">
        <f t="shared" si="11"/>
        <v>0</v>
      </c>
      <c r="N22" s="41">
        <f t="shared" si="12"/>
        <v>0</v>
      </c>
      <c r="O22" s="41">
        <f t="shared" si="13"/>
        <v>0</v>
      </c>
      <c r="P22" s="41">
        <f t="shared" si="14"/>
        <v>0</v>
      </c>
      <c r="Q22" s="41">
        <f t="shared" si="15"/>
        <v>0</v>
      </c>
      <c r="R22" s="41">
        <f t="shared" si="16"/>
        <v>0</v>
      </c>
      <c r="S22" s="41">
        <f t="shared" si="17"/>
        <v>0</v>
      </c>
      <c r="T22" s="41">
        <f t="shared" si="18"/>
        <v>0</v>
      </c>
      <c r="U22" s="41">
        <f t="shared" si="19"/>
        <v>0</v>
      </c>
      <c r="V22" s="41">
        <f t="shared" si="20"/>
        <v>0</v>
      </c>
      <c r="W22" s="41">
        <f t="shared" si="21"/>
        <v>0</v>
      </c>
      <c r="X22" s="41">
        <f t="shared" si="22"/>
        <v>0</v>
      </c>
      <c r="Y22" s="41">
        <f t="shared" si="23"/>
        <v>0</v>
      </c>
      <c r="Z22" s="41">
        <f t="shared" si="24"/>
        <v>0</v>
      </c>
      <c r="AA22" s="41">
        <f t="shared" si="25"/>
        <v>0</v>
      </c>
      <c r="AB22" s="41">
        <f t="shared" si="26"/>
        <v>0</v>
      </c>
      <c r="AC22" s="41">
        <f t="shared" si="27"/>
        <v>0</v>
      </c>
      <c r="AD22" s="46">
        <f t="shared" si="28"/>
        <v>0</v>
      </c>
      <c r="AE22" s="57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</row>
    <row r="23" spans="1:102" s="1" customFormat="1" ht="18" customHeight="1" thickBot="1" x14ac:dyDescent="0.25">
      <c r="A23" s="10" t="s">
        <v>17</v>
      </c>
      <c r="B23" s="11">
        <f t="shared" ref="B23:AD23" si="29">SUM(B19:B22)</f>
        <v>219000</v>
      </c>
      <c r="C23" s="11">
        <f t="shared" si="29"/>
        <v>219000</v>
      </c>
      <c r="D23" s="11">
        <f t="shared" si="29"/>
        <v>219000</v>
      </c>
      <c r="E23" s="11">
        <f t="shared" si="29"/>
        <v>219000</v>
      </c>
      <c r="F23" s="11">
        <f t="shared" si="29"/>
        <v>219000</v>
      </c>
      <c r="G23" s="11">
        <f t="shared" si="29"/>
        <v>219000</v>
      </c>
      <c r="H23" s="11">
        <f t="shared" si="29"/>
        <v>219000</v>
      </c>
      <c r="I23" s="11">
        <f t="shared" si="29"/>
        <v>219000</v>
      </c>
      <c r="J23" s="11">
        <f t="shared" si="29"/>
        <v>219000</v>
      </c>
      <c r="K23" s="11">
        <f t="shared" si="29"/>
        <v>219000</v>
      </c>
      <c r="L23" s="11">
        <f t="shared" si="29"/>
        <v>219000</v>
      </c>
      <c r="M23" s="11">
        <f t="shared" si="29"/>
        <v>219000</v>
      </c>
      <c r="N23" s="11">
        <f t="shared" si="29"/>
        <v>219000</v>
      </c>
      <c r="O23" s="11">
        <f t="shared" si="29"/>
        <v>219000</v>
      </c>
      <c r="P23" s="11">
        <f t="shared" si="29"/>
        <v>219000</v>
      </c>
      <c r="Q23" s="11">
        <f t="shared" si="29"/>
        <v>219000</v>
      </c>
      <c r="R23" s="11">
        <f t="shared" si="29"/>
        <v>219000</v>
      </c>
      <c r="S23" s="11">
        <f t="shared" si="29"/>
        <v>219000</v>
      </c>
      <c r="T23" s="11">
        <f t="shared" si="29"/>
        <v>219000</v>
      </c>
      <c r="U23" s="11">
        <f t="shared" si="29"/>
        <v>219000</v>
      </c>
      <c r="V23" s="11">
        <f t="shared" si="29"/>
        <v>219000</v>
      </c>
      <c r="W23" s="11">
        <f t="shared" si="29"/>
        <v>219000</v>
      </c>
      <c r="X23" s="11">
        <f t="shared" si="29"/>
        <v>219000</v>
      </c>
      <c r="Y23" s="11">
        <f t="shared" si="29"/>
        <v>219000</v>
      </c>
      <c r="Z23" s="11">
        <f t="shared" si="29"/>
        <v>219000</v>
      </c>
      <c r="AA23" s="11">
        <f t="shared" si="29"/>
        <v>219000</v>
      </c>
      <c r="AB23" s="11">
        <f t="shared" si="29"/>
        <v>219000</v>
      </c>
      <c r="AC23" s="11">
        <f t="shared" si="29"/>
        <v>219000</v>
      </c>
      <c r="AD23" s="12">
        <f t="shared" si="29"/>
        <v>219000</v>
      </c>
      <c r="AE23" s="58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</row>
    <row r="24" spans="1:102" s="1" customFormat="1" ht="15.75" customHeight="1" x14ac:dyDescent="0.25">
      <c r="A24" s="13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47"/>
      <c r="AE24" s="57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</row>
    <row r="25" spans="1:102" s="1" customFormat="1" ht="21" customHeight="1" thickBot="1" x14ac:dyDescent="0.3">
      <c r="A25" s="67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47"/>
      <c r="AE25" s="57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</row>
    <row r="26" spans="1:102" s="20" customFormat="1" ht="15.75" customHeight="1" x14ac:dyDescent="0.2">
      <c r="A26" s="31" t="s">
        <v>20</v>
      </c>
      <c r="B26" s="32">
        <f>(B11)*B34</f>
        <v>24815.842799999999</v>
      </c>
      <c r="C26" s="32">
        <f>(B11)*C34</f>
        <v>27854.048007239999</v>
      </c>
      <c r="D26" s="32">
        <f>B11*D34</f>
        <v>31038.998525989693</v>
      </c>
      <c r="E26" s="32">
        <f>B11*E34</f>
        <v>34377.782154794993</v>
      </c>
      <c r="F26" s="32">
        <f>B11*F34</f>
        <v>37877.829032871596</v>
      </c>
      <c r="G26" s="32">
        <f>B11*G34</f>
        <v>41546.928175159293</v>
      </c>
      <c r="H26" s="32">
        <f>B11*H34</f>
        <v>45393.24480601948</v>
      </c>
      <c r="I26" s="32">
        <f>B11*I34</f>
        <v>49425.338530150228</v>
      </c>
      <c r="J26" s="32">
        <f>B11*J34</f>
        <v>53652.182381156475</v>
      </c>
      <c r="K26" s="32">
        <f>B11*K34</f>
        <v>58083.182790166335</v>
      </c>
      <c r="L26" s="32">
        <f>B11*L34</f>
        <v>62728.200518931371</v>
      </c>
      <c r="M26" s="32">
        <f>B11*M34</f>
        <v>67597.572603995752</v>
      </c>
      <c r="N26" s="32">
        <f>B11*N34</f>
        <v>72702.135360768749</v>
      </c>
      <c r="O26" s="32">
        <f>B11*O34</f>
        <v>78053.248498693865</v>
      </c>
      <c r="P26" s="32">
        <f>B11*P34</f>
        <v>83662.820401180797</v>
      </c>
      <c r="Q26" s="32">
        <f>B11*Q34</f>
        <v>89543.334626557829</v>
      </c>
      <c r="R26" s="32">
        <f>B11*R34</f>
        <v>95707.877689020577</v>
      </c>
      <c r="S26" s="32">
        <f>B11*S34</f>
        <v>102170.16818140027</v>
      </c>
      <c r="T26" s="32">
        <f>B11*T34</f>
        <v>108944.58730456189</v>
      </c>
      <c r="U26" s="32">
        <f>B11*U34</f>
        <v>116046.21087137224</v>
      </c>
      <c r="V26" s="32">
        <f>B11*V34</f>
        <v>123490.84285645954</v>
      </c>
      <c r="W26" s="32">
        <f>B11*W34</f>
        <v>131295.05056642654</v>
      </c>
      <c r="X26" s="32">
        <f>B11*X34</f>
        <v>139476.20150878493</v>
      </c>
      <c r="Y26" s="32">
        <f>B11*Y34</f>
        <v>148052.50204165926</v>
      </c>
      <c r="Z26" s="32">
        <f>B11*Z34</f>
        <v>157043.0378902714</v>
      </c>
      <c r="AA26" s="32">
        <f>B11*AA34</f>
        <v>166467.81662037151</v>
      </c>
      <c r="AB26" s="32">
        <f>B11*AB34</f>
        <v>176347.81216313544</v>
      </c>
      <c r="AC26" s="32">
        <f>B11*AC34</f>
        <v>186705.01149061488</v>
      </c>
      <c r="AD26" s="42">
        <f>B11*AD34</f>
        <v>197562.46354561159</v>
      </c>
      <c r="AE26" s="43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</row>
    <row r="27" spans="1:102" s="23" customFormat="1" ht="15.75" customHeight="1" x14ac:dyDescent="0.25">
      <c r="A27" s="33" t="s">
        <v>21</v>
      </c>
      <c r="B27" s="34">
        <f>B12*B34</f>
        <v>0</v>
      </c>
      <c r="C27" s="34">
        <f>B12*C34</f>
        <v>0</v>
      </c>
      <c r="D27" s="34">
        <f>B12*D34</f>
        <v>0</v>
      </c>
      <c r="E27" s="34">
        <f>B12*E34</f>
        <v>0</v>
      </c>
      <c r="F27" s="34">
        <f>B12*F34</f>
        <v>0</v>
      </c>
      <c r="G27" s="34">
        <f>B12*G34</f>
        <v>0</v>
      </c>
      <c r="H27" s="34">
        <f>B12*H34</f>
        <v>0</v>
      </c>
      <c r="I27" s="34">
        <f>B12*I34</f>
        <v>0</v>
      </c>
      <c r="J27" s="34">
        <f>B12*J34</f>
        <v>0</v>
      </c>
      <c r="K27" s="34">
        <f>B12*K34</f>
        <v>0</v>
      </c>
      <c r="L27" s="34">
        <f>B12*L34</f>
        <v>0</v>
      </c>
      <c r="M27" s="34">
        <f>B12*M34</f>
        <v>0</v>
      </c>
      <c r="N27" s="34">
        <f>B12*N34</f>
        <v>0</v>
      </c>
      <c r="O27" s="34">
        <f>B12*O34</f>
        <v>0</v>
      </c>
      <c r="P27" s="34">
        <f>B12*P34</f>
        <v>0</v>
      </c>
      <c r="Q27" s="34">
        <f>B12*Q34</f>
        <v>0</v>
      </c>
      <c r="R27" s="34">
        <f>B12*R34</f>
        <v>0</v>
      </c>
      <c r="S27" s="34">
        <f>B12*S34</f>
        <v>0</v>
      </c>
      <c r="T27" s="34">
        <f>B12*T34</f>
        <v>0</v>
      </c>
      <c r="U27" s="34">
        <f>B12*U34</f>
        <v>0</v>
      </c>
      <c r="V27" s="34">
        <f>B12*V34</f>
        <v>0</v>
      </c>
      <c r="W27" s="34">
        <f>B12*W34</f>
        <v>0</v>
      </c>
      <c r="X27" s="34">
        <f>B12*X34</f>
        <v>0</v>
      </c>
      <c r="Y27" s="34">
        <f>B12*Y34</f>
        <v>0</v>
      </c>
      <c r="Z27" s="34">
        <f>B12*Z34</f>
        <v>0</v>
      </c>
      <c r="AA27" s="34">
        <f>B12*AA34</f>
        <v>0</v>
      </c>
      <c r="AB27" s="34">
        <f>B12*AB34</f>
        <v>0</v>
      </c>
      <c r="AC27" s="34">
        <f>B12*AC34</f>
        <v>0</v>
      </c>
      <c r="AD27" s="48">
        <f>B12*AD34</f>
        <v>0</v>
      </c>
      <c r="AE27" s="57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</row>
    <row r="28" spans="1:102" s="23" customFormat="1" ht="15.75" customHeight="1" x14ac:dyDescent="0.2">
      <c r="A28" s="35" t="s">
        <v>22</v>
      </c>
      <c r="B28" s="36">
        <f>B13*B34</f>
        <v>9749.0810999999994</v>
      </c>
      <c r="C28" s="36">
        <f>B13*C34</f>
        <v>10942.66171713</v>
      </c>
      <c r="D28" s="36">
        <f>B13*D34</f>
        <v>12193.89227806738</v>
      </c>
      <c r="E28" s="36">
        <f>B13*E34</f>
        <v>13505.557275098034</v>
      </c>
      <c r="F28" s="36">
        <f>B13*F34</f>
        <v>14880.57569148527</v>
      </c>
      <c r="G28" s="36">
        <f>B13*G34</f>
        <v>16322.007497384007</v>
      </c>
      <c r="H28" s="36">
        <f>B13*H34</f>
        <v>17833.060459507655</v>
      </c>
      <c r="I28" s="36">
        <f>B13*I34</f>
        <v>19417.097279701877</v>
      </c>
      <c r="J28" s="36">
        <f>B13*J34</f>
        <v>21077.643078311474</v>
      </c>
      <c r="K28" s="36">
        <f>B13*K34</f>
        <v>22818.393238993918</v>
      </c>
      <c r="L28" s="36">
        <f>B13*L34</f>
        <v>24643.221632437326</v>
      </c>
      <c r="M28" s="36">
        <f>B13*M34</f>
        <v>26556.189237284048</v>
      </c>
      <c r="N28" s="36">
        <f>B13*N34</f>
        <v>28561.553177444865</v>
      </c>
      <c r="O28" s="36">
        <f>B13*O34</f>
        <v>30663.776195915452</v>
      </c>
      <c r="P28" s="36">
        <f>B13*P34</f>
        <v>32867.536586178168</v>
      </c>
      <c r="Q28" s="36">
        <f>B13*Q34</f>
        <v>35177.738603290578</v>
      </c>
      <c r="R28" s="36">
        <f>B13*R34</f>
        <v>37599.523377829515</v>
      </c>
      <c r="S28" s="36">
        <f>B13*S34</f>
        <v>40138.280356978677</v>
      </c>
      <c r="T28" s="36">
        <f>B13*T34</f>
        <v>42799.659298220744</v>
      </c>
      <c r="U28" s="36">
        <f>B13*U34</f>
        <v>45589.582842324809</v>
      </c>
      <c r="V28" s="36">
        <f>B13*V34</f>
        <v>48514.259693609107</v>
      </c>
      <c r="W28" s="36">
        <f>B13*W34</f>
        <v>51580.198436810424</v>
      </c>
      <c r="X28" s="36">
        <f>B13*X34</f>
        <v>54794.222021308371</v>
      </c>
      <c r="Y28" s="36">
        <f>B13*Y34</f>
        <v>58163.482944937568</v>
      </c>
      <c r="Z28" s="36">
        <f>B13*Z34</f>
        <v>61695.479171178049</v>
      </c>
      <c r="AA28" s="36">
        <f>B13*AA34</f>
        <v>65398.070815145955</v>
      </c>
      <c r="AB28" s="36">
        <f>B13*AB34</f>
        <v>69279.497635517502</v>
      </c>
      <c r="AC28" s="36">
        <f>B13*AC34</f>
        <v>73348.397371312996</v>
      </c>
      <c r="AD28" s="45">
        <f>B13*AD34</f>
        <v>77613.824964347412</v>
      </c>
      <c r="AE28" s="43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</row>
    <row r="29" spans="1:102" s="30" customFormat="1" ht="15.75" customHeight="1" x14ac:dyDescent="0.25">
      <c r="A29" s="37" t="s">
        <v>23</v>
      </c>
      <c r="B29" s="29">
        <f>B14*B34</f>
        <v>0</v>
      </c>
      <c r="C29" s="29">
        <f>B14*C34</f>
        <v>0</v>
      </c>
      <c r="D29" s="29">
        <f>B14*D34</f>
        <v>0</v>
      </c>
      <c r="E29" s="29">
        <f>B14*E34</f>
        <v>0</v>
      </c>
      <c r="F29" s="29">
        <f>B14*F34</f>
        <v>0</v>
      </c>
      <c r="G29" s="29">
        <f>B14*G34</f>
        <v>0</v>
      </c>
      <c r="H29" s="29">
        <f>B14*H34</f>
        <v>0</v>
      </c>
      <c r="I29" s="29">
        <f>B14*I34</f>
        <v>0</v>
      </c>
      <c r="J29" s="29">
        <f>B14*J34</f>
        <v>0</v>
      </c>
      <c r="K29" s="29">
        <f>B14*K34</f>
        <v>0</v>
      </c>
      <c r="L29" s="29">
        <f>B14*L34</f>
        <v>0</v>
      </c>
      <c r="M29" s="29">
        <f>B14*M34</f>
        <v>0</v>
      </c>
      <c r="N29" s="29">
        <f>B14*N34</f>
        <v>0</v>
      </c>
      <c r="O29" s="29">
        <f>B14*O34</f>
        <v>0</v>
      </c>
      <c r="P29" s="29">
        <f>B14*P34</f>
        <v>0</v>
      </c>
      <c r="Q29" s="29">
        <f>B14*Q34</f>
        <v>0</v>
      </c>
      <c r="R29" s="29">
        <f>B14*R34</f>
        <v>0</v>
      </c>
      <c r="S29" s="29">
        <f>B14*S34</f>
        <v>0</v>
      </c>
      <c r="T29" s="29">
        <f>B14*T34</f>
        <v>0</v>
      </c>
      <c r="U29" s="29">
        <f>B14*U34</f>
        <v>0</v>
      </c>
      <c r="V29" s="29">
        <f>B14*V34</f>
        <v>0</v>
      </c>
      <c r="W29" s="29">
        <f>B14*W34</f>
        <v>0</v>
      </c>
      <c r="X29" s="29">
        <f>B14*X34</f>
        <v>0</v>
      </c>
      <c r="Y29" s="29">
        <f>B14*Y34</f>
        <v>0</v>
      </c>
      <c r="Z29" s="29">
        <f>B14*Z34</f>
        <v>0</v>
      </c>
      <c r="AA29" s="29">
        <f>B14*AA34</f>
        <v>0</v>
      </c>
      <c r="AB29" s="29">
        <f>B14*AB34</f>
        <v>0</v>
      </c>
      <c r="AC29" s="29">
        <f>B14*AC34</f>
        <v>0</v>
      </c>
      <c r="AD29" s="49">
        <f>B14*AD34</f>
        <v>0</v>
      </c>
      <c r="AE29" s="57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</row>
    <row r="30" spans="1:102" s="1" customFormat="1" ht="18" customHeight="1" thickBot="1" x14ac:dyDescent="0.25">
      <c r="A30" s="10" t="s">
        <v>24</v>
      </c>
      <c r="B30" s="11">
        <f t="shared" ref="B30:AD30" si="30">SUM(B26:B29)</f>
        <v>34564.923899999994</v>
      </c>
      <c r="C30" s="11">
        <f t="shared" si="30"/>
        <v>38796.709724369997</v>
      </c>
      <c r="D30" s="11">
        <f t="shared" si="30"/>
        <v>43232.890804057075</v>
      </c>
      <c r="E30" s="11">
        <f t="shared" si="30"/>
        <v>47883.339429893029</v>
      </c>
      <c r="F30" s="11">
        <f t="shared" si="30"/>
        <v>52758.404724356864</v>
      </c>
      <c r="G30" s="11">
        <f t="shared" si="30"/>
        <v>57868.935672543303</v>
      </c>
      <c r="H30" s="11">
        <f t="shared" si="30"/>
        <v>63226.305265527131</v>
      </c>
      <c r="I30" s="11">
        <f t="shared" si="30"/>
        <v>68842.435809852104</v>
      </c>
      <c r="J30" s="11">
        <f t="shared" si="30"/>
        <v>74729.825459467946</v>
      </c>
      <c r="K30" s="11">
        <f t="shared" si="30"/>
        <v>80901.576029160249</v>
      </c>
      <c r="L30" s="11">
        <f t="shared" si="30"/>
        <v>87371.422151368693</v>
      </c>
      <c r="M30" s="11">
        <f t="shared" si="30"/>
        <v>94153.761841279804</v>
      </c>
      <c r="N30" s="11">
        <f t="shared" si="30"/>
        <v>101263.68853821361</v>
      </c>
      <c r="O30" s="11">
        <f t="shared" si="30"/>
        <v>108717.02469460931</v>
      </c>
      <c r="P30" s="11">
        <f t="shared" si="30"/>
        <v>116530.35698735897</v>
      </c>
      <c r="Q30" s="11">
        <f t="shared" si="30"/>
        <v>124721.07322984841</v>
      </c>
      <c r="R30" s="11">
        <f t="shared" si="30"/>
        <v>133307.40106685009</v>
      </c>
      <c r="S30" s="11">
        <f t="shared" si="30"/>
        <v>142308.44853837893</v>
      </c>
      <c r="T30" s="11">
        <f t="shared" si="30"/>
        <v>151744.24660278263</v>
      </c>
      <c r="U30" s="11">
        <f t="shared" si="30"/>
        <v>161635.79371369706</v>
      </c>
      <c r="V30" s="11">
        <f t="shared" si="30"/>
        <v>172005.10255006864</v>
      </c>
      <c r="W30" s="11">
        <f t="shared" si="30"/>
        <v>182875.24900323697</v>
      </c>
      <c r="X30" s="11">
        <f t="shared" si="30"/>
        <v>194270.42353009331</v>
      </c>
      <c r="Y30" s="11">
        <f t="shared" si="30"/>
        <v>206215.98498659683</v>
      </c>
      <c r="Z30" s="11">
        <f t="shared" si="30"/>
        <v>218738.51706144944</v>
      </c>
      <c r="AA30" s="11">
        <f t="shared" si="30"/>
        <v>231865.88743551745</v>
      </c>
      <c r="AB30" s="11">
        <f t="shared" si="30"/>
        <v>245627.30979865295</v>
      </c>
      <c r="AC30" s="11">
        <f t="shared" si="30"/>
        <v>260053.40886192786</v>
      </c>
      <c r="AD30" s="12">
        <f t="shared" si="30"/>
        <v>275176.28850995901</v>
      </c>
      <c r="AE30" s="58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</row>
    <row r="31" spans="1:102" s="1" customFormat="1" ht="15.7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47"/>
      <c r="AE31" s="57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02" s="1" customFormat="1" ht="15.7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47"/>
      <c r="AE32" s="57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</row>
    <row r="33" spans="1:102" s="1" customFormat="1" ht="15.75" customHeight="1" x14ac:dyDescent="0.25">
      <c r="A33" s="67" t="s">
        <v>25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47"/>
      <c r="AE33" s="57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</row>
    <row r="34" spans="1:102" s="1" customFormat="1" ht="15.75" customHeight="1" x14ac:dyDescent="0.2">
      <c r="A34" s="14" t="s">
        <v>26</v>
      </c>
      <c r="B34" s="15">
        <f>B5</f>
        <v>2954267</v>
      </c>
      <c r="C34" s="15">
        <f t="shared" ref="C34:AD34" si="31">B39</f>
        <v>3315958.0961000002</v>
      </c>
      <c r="D34" s="15">
        <f t="shared" si="31"/>
        <v>3695118.8721416304</v>
      </c>
      <c r="E34" s="15">
        <f t="shared" si="31"/>
        <v>4092593.1136660711</v>
      </c>
      <c r="F34" s="15">
        <f t="shared" si="31"/>
        <v>4509265.3610561425</v>
      </c>
      <c r="G34" s="15">
        <f t="shared" si="31"/>
        <v>4946062.8779951539</v>
      </c>
      <c r="H34" s="15">
        <f t="shared" si="31"/>
        <v>5403957.7150023198</v>
      </c>
      <c r="I34" s="15">
        <f t="shared" si="31"/>
        <v>5883968.8726369319</v>
      </c>
      <c r="J34" s="15">
        <f t="shared" si="31"/>
        <v>6387164.5691852951</v>
      </c>
      <c r="K34" s="15">
        <f t="shared" si="31"/>
        <v>6914664.6178769451</v>
      </c>
      <c r="L34" s="15">
        <f t="shared" si="31"/>
        <v>7467642.9189204015</v>
      </c>
      <c r="M34" s="15">
        <f t="shared" si="31"/>
        <v>8047330.0719042569</v>
      </c>
      <c r="N34" s="15">
        <f t="shared" si="31"/>
        <v>8655016.1143772323</v>
      </c>
      <c r="O34" s="15">
        <f t="shared" si="31"/>
        <v>9292053.3927016519</v>
      </c>
      <c r="P34" s="15">
        <f t="shared" si="31"/>
        <v>9959859.5715691429</v>
      </c>
      <c r="Q34" s="15">
        <f t="shared" si="31"/>
        <v>10659920.788875932</v>
      </c>
      <c r="R34" s="15">
        <f t="shared" si="31"/>
        <v>11393794.962978641</v>
      </c>
      <c r="S34" s="15">
        <f t="shared" si="31"/>
        <v>12163115.259690508</v>
      </c>
      <c r="T34" s="15">
        <f t="shared" si="31"/>
        <v>12969593.72673356</v>
      </c>
      <c r="U34" s="15">
        <f t="shared" si="31"/>
        <v>13815025.103734791</v>
      </c>
      <c r="V34" s="15">
        <f t="shared" si="31"/>
        <v>14701290.816245183</v>
      </c>
      <c r="W34" s="15">
        <f t="shared" si="31"/>
        <v>15630363.162669826</v>
      </c>
      <c r="X34" s="15">
        <f t="shared" si="31"/>
        <v>16604309.703426778</v>
      </c>
      <c r="Y34" s="15">
        <f t="shared" si="31"/>
        <v>17625297.862102292</v>
      </c>
      <c r="Z34" s="15">
        <f t="shared" si="31"/>
        <v>18695599.748841833</v>
      </c>
      <c r="AA34" s="15">
        <f t="shared" si="31"/>
        <v>19817597.216710895</v>
      </c>
      <c r="AB34" s="15">
        <f t="shared" si="31"/>
        <v>20993787.16227803</v>
      </c>
      <c r="AC34" s="15">
        <f t="shared" si="31"/>
        <v>22226787.082216058</v>
      </c>
      <c r="AD34" s="15">
        <f t="shared" si="31"/>
        <v>23519340.898287095</v>
      </c>
      <c r="AE34" s="59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</row>
    <row r="35" spans="1:102" s="20" customFormat="1" ht="15.75" customHeight="1" x14ac:dyDescent="0.25">
      <c r="A35" s="18" t="s">
        <v>27</v>
      </c>
      <c r="B35" s="19">
        <f t="shared" ref="B35:AD35" si="32">B23</f>
        <v>219000</v>
      </c>
      <c r="C35" s="19">
        <f t="shared" si="32"/>
        <v>219000</v>
      </c>
      <c r="D35" s="19">
        <f t="shared" si="32"/>
        <v>219000</v>
      </c>
      <c r="E35" s="19">
        <f t="shared" si="32"/>
        <v>219000</v>
      </c>
      <c r="F35" s="19">
        <f t="shared" si="32"/>
        <v>219000</v>
      </c>
      <c r="G35" s="19">
        <f t="shared" si="32"/>
        <v>219000</v>
      </c>
      <c r="H35" s="19">
        <f t="shared" si="32"/>
        <v>219000</v>
      </c>
      <c r="I35" s="19">
        <f t="shared" si="32"/>
        <v>219000</v>
      </c>
      <c r="J35" s="19">
        <f t="shared" si="32"/>
        <v>219000</v>
      </c>
      <c r="K35" s="19">
        <f t="shared" si="32"/>
        <v>219000</v>
      </c>
      <c r="L35" s="19">
        <f t="shared" si="32"/>
        <v>219000</v>
      </c>
      <c r="M35" s="19">
        <f t="shared" si="32"/>
        <v>219000</v>
      </c>
      <c r="N35" s="19">
        <f t="shared" si="32"/>
        <v>219000</v>
      </c>
      <c r="O35" s="19">
        <f t="shared" si="32"/>
        <v>219000</v>
      </c>
      <c r="P35" s="19">
        <f t="shared" si="32"/>
        <v>219000</v>
      </c>
      <c r="Q35" s="19">
        <f t="shared" si="32"/>
        <v>219000</v>
      </c>
      <c r="R35" s="19">
        <f t="shared" si="32"/>
        <v>219000</v>
      </c>
      <c r="S35" s="19">
        <f t="shared" si="32"/>
        <v>219000</v>
      </c>
      <c r="T35" s="19">
        <f t="shared" si="32"/>
        <v>219000</v>
      </c>
      <c r="U35" s="19">
        <f t="shared" si="32"/>
        <v>219000</v>
      </c>
      <c r="V35" s="19">
        <f t="shared" si="32"/>
        <v>219000</v>
      </c>
      <c r="W35" s="19">
        <f t="shared" si="32"/>
        <v>219000</v>
      </c>
      <c r="X35" s="19">
        <f t="shared" si="32"/>
        <v>219000</v>
      </c>
      <c r="Y35" s="19">
        <f t="shared" si="32"/>
        <v>219000</v>
      </c>
      <c r="Z35" s="19">
        <f t="shared" si="32"/>
        <v>219000</v>
      </c>
      <c r="AA35" s="19">
        <f t="shared" si="32"/>
        <v>219000</v>
      </c>
      <c r="AB35" s="19">
        <f t="shared" si="32"/>
        <v>219000</v>
      </c>
      <c r="AC35" s="19">
        <f t="shared" si="32"/>
        <v>219000</v>
      </c>
      <c r="AD35" s="50">
        <f t="shared" si="32"/>
        <v>219000</v>
      </c>
      <c r="AE35" s="57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</row>
    <row r="36" spans="1:102" s="23" customFormat="1" ht="15.75" customHeight="1" x14ac:dyDescent="0.25">
      <c r="A36" s="21" t="s">
        <v>28</v>
      </c>
      <c r="B36" s="22">
        <f>-(B15)</f>
        <v>0</v>
      </c>
      <c r="C36" s="22">
        <f>-(B15)</f>
        <v>0</v>
      </c>
      <c r="D36" s="22">
        <f>-(B15)</f>
        <v>0</v>
      </c>
      <c r="E36" s="22">
        <f>-(B15)</f>
        <v>0</v>
      </c>
      <c r="F36" s="22">
        <f>-(B15)</f>
        <v>0</v>
      </c>
      <c r="G36" s="22">
        <f>-(B15)</f>
        <v>0</v>
      </c>
      <c r="H36" s="22">
        <f>-(B15)</f>
        <v>0</v>
      </c>
      <c r="I36" s="22">
        <f>-(B15)</f>
        <v>0</v>
      </c>
      <c r="J36" s="22">
        <f>-(B15)</f>
        <v>0</v>
      </c>
      <c r="K36" s="22">
        <f>-(B15)</f>
        <v>0</v>
      </c>
      <c r="L36" s="22">
        <f>-(B15)</f>
        <v>0</v>
      </c>
      <c r="M36" s="22">
        <f>-(B15)</f>
        <v>0</v>
      </c>
      <c r="N36" s="22">
        <f>-(B15)</f>
        <v>0</v>
      </c>
      <c r="O36" s="22">
        <f>-(B15)</f>
        <v>0</v>
      </c>
      <c r="P36" s="22">
        <f>-(B15)</f>
        <v>0</v>
      </c>
      <c r="Q36" s="22">
        <f>-(B15)</f>
        <v>0</v>
      </c>
      <c r="R36" s="22">
        <f>-(B15)</f>
        <v>0</v>
      </c>
      <c r="S36" s="22">
        <f>-(B15)</f>
        <v>0</v>
      </c>
      <c r="T36" s="22">
        <f>-(B15)</f>
        <v>0</v>
      </c>
      <c r="U36" s="22">
        <f>-(B15)</f>
        <v>0</v>
      </c>
      <c r="V36" s="22">
        <f>-(B15)</f>
        <v>0</v>
      </c>
      <c r="W36" s="22">
        <f>-(B15)</f>
        <v>0</v>
      </c>
      <c r="X36" s="22">
        <f>-(B15)</f>
        <v>0</v>
      </c>
      <c r="Y36" s="22">
        <f>-(B15)</f>
        <v>0</v>
      </c>
      <c r="Z36" s="22">
        <f>-(B15)</f>
        <v>0</v>
      </c>
      <c r="AA36" s="22">
        <f>-(B15)</f>
        <v>0</v>
      </c>
      <c r="AB36" s="22">
        <f>-(B15)</f>
        <v>0</v>
      </c>
      <c r="AC36" s="22">
        <f>-(B15)</f>
        <v>0</v>
      </c>
      <c r="AD36" s="51">
        <f>-(B15)</f>
        <v>0</v>
      </c>
      <c r="AE36" s="60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</row>
    <row r="37" spans="1:102" s="23" customFormat="1" ht="15.75" customHeight="1" x14ac:dyDescent="0.25">
      <c r="A37" s="24" t="s">
        <v>29</v>
      </c>
      <c r="B37" s="25">
        <f t="shared" ref="B37:AD37" si="33">-(B30)</f>
        <v>-34564.923899999994</v>
      </c>
      <c r="C37" s="25">
        <f t="shared" si="33"/>
        <v>-38796.709724369997</v>
      </c>
      <c r="D37" s="25">
        <f t="shared" si="33"/>
        <v>-43232.890804057075</v>
      </c>
      <c r="E37" s="25">
        <f t="shared" si="33"/>
        <v>-47883.339429893029</v>
      </c>
      <c r="F37" s="25">
        <f t="shared" si="33"/>
        <v>-52758.404724356864</v>
      </c>
      <c r="G37" s="25">
        <f t="shared" si="33"/>
        <v>-57868.935672543303</v>
      </c>
      <c r="H37" s="25">
        <f t="shared" si="33"/>
        <v>-63226.305265527131</v>
      </c>
      <c r="I37" s="25">
        <f t="shared" si="33"/>
        <v>-68842.435809852104</v>
      </c>
      <c r="J37" s="25">
        <f t="shared" si="33"/>
        <v>-74729.825459467946</v>
      </c>
      <c r="K37" s="25">
        <f t="shared" si="33"/>
        <v>-80901.576029160249</v>
      </c>
      <c r="L37" s="25">
        <f t="shared" si="33"/>
        <v>-87371.422151368693</v>
      </c>
      <c r="M37" s="25">
        <f t="shared" si="33"/>
        <v>-94153.761841279804</v>
      </c>
      <c r="N37" s="25">
        <f t="shared" si="33"/>
        <v>-101263.68853821361</v>
      </c>
      <c r="O37" s="25">
        <f t="shared" si="33"/>
        <v>-108717.02469460931</v>
      </c>
      <c r="P37" s="25">
        <f t="shared" si="33"/>
        <v>-116530.35698735897</v>
      </c>
      <c r="Q37" s="25">
        <f t="shared" si="33"/>
        <v>-124721.07322984841</v>
      </c>
      <c r="R37" s="25">
        <f t="shared" si="33"/>
        <v>-133307.40106685009</v>
      </c>
      <c r="S37" s="25">
        <f t="shared" si="33"/>
        <v>-142308.44853837893</v>
      </c>
      <c r="T37" s="25">
        <f t="shared" si="33"/>
        <v>-151744.24660278263</v>
      </c>
      <c r="U37" s="25">
        <f t="shared" si="33"/>
        <v>-161635.79371369706</v>
      </c>
      <c r="V37" s="25">
        <f t="shared" si="33"/>
        <v>-172005.10255006864</v>
      </c>
      <c r="W37" s="25">
        <f t="shared" si="33"/>
        <v>-182875.24900323697</v>
      </c>
      <c r="X37" s="25">
        <f t="shared" si="33"/>
        <v>-194270.42353009331</v>
      </c>
      <c r="Y37" s="25">
        <f t="shared" si="33"/>
        <v>-206215.98498659683</v>
      </c>
      <c r="Z37" s="25">
        <f t="shared" si="33"/>
        <v>-218738.51706144944</v>
      </c>
      <c r="AA37" s="25">
        <f t="shared" si="33"/>
        <v>-231865.88743551745</v>
      </c>
      <c r="AB37" s="25">
        <f t="shared" si="33"/>
        <v>-245627.30979865295</v>
      </c>
      <c r="AC37" s="25">
        <f t="shared" si="33"/>
        <v>-260053.40886192786</v>
      </c>
      <c r="AD37" s="52">
        <f t="shared" si="33"/>
        <v>-275176.28850995901</v>
      </c>
      <c r="AE37" s="57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</row>
    <row r="38" spans="1:102" s="30" customFormat="1" ht="15.75" customHeight="1" x14ac:dyDescent="0.25">
      <c r="A38" s="26" t="s">
        <v>30</v>
      </c>
      <c r="B38" s="27">
        <f>B34*B10</f>
        <v>177256.02</v>
      </c>
      <c r="C38" s="27">
        <f>C34*B10</f>
        <v>198957.485766</v>
      </c>
      <c r="D38" s="28">
        <f>D34*B10</f>
        <v>221707.13232849783</v>
      </c>
      <c r="E38" s="28">
        <f>E34*B10</f>
        <v>245555.58681996426</v>
      </c>
      <c r="F38" s="28">
        <f>F34*B10</f>
        <v>270555.92166336853</v>
      </c>
      <c r="G38" s="28">
        <f>G34*B10</f>
        <v>296763.77267970925</v>
      </c>
      <c r="H38" s="28">
        <f>H34*B10</f>
        <v>324237.46290013916</v>
      </c>
      <c r="I38" s="28">
        <f>I34*B10</f>
        <v>353038.13235821592</v>
      </c>
      <c r="J38" s="28">
        <f>J34*B10</f>
        <v>383229.87415111769</v>
      </c>
      <c r="K38" s="28">
        <f>K34*B10</f>
        <v>414879.87707261671</v>
      </c>
      <c r="L38" s="28">
        <f>L34*B10</f>
        <v>448058.57513522409</v>
      </c>
      <c r="M38" s="28">
        <f>M34*B10</f>
        <v>482839.80431425542</v>
      </c>
      <c r="N38" s="28">
        <f>N34*B10</f>
        <v>519300.96686263394</v>
      </c>
      <c r="O38" s="28">
        <f>O34*B10</f>
        <v>557523.20356209914</v>
      </c>
      <c r="P38" s="28">
        <f>P34*B10</f>
        <v>597591.5742941486</v>
      </c>
      <c r="Q38" s="28">
        <f>Q34*B10</f>
        <v>639595.24733255594</v>
      </c>
      <c r="R38" s="28">
        <f>R34*B10</f>
        <v>683627.69777871843</v>
      </c>
      <c r="S38" s="28">
        <f>S34*B10</f>
        <v>729786.91558143042</v>
      </c>
      <c r="T38" s="28">
        <f>T34*B10</f>
        <v>778175.62360401358</v>
      </c>
      <c r="U38" s="28">
        <f>U34*B10</f>
        <v>828901.50622408744</v>
      </c>
      <c r="V38" s="28">
        <f>V34*B10</f>
        <v>882077.44897471101</v>
      </c>
      <c r="W38" s="28">
        <f>W34*B10</f>
        <v>937821.7897601896</v>
      </c>
      <c r="X38" s="28">
        <f>X34*B10</f>
        <v>996258.58220560662</v>
      </c>
      <c r="Y38" s="28">
        <f>Y34*B10</f>
        <v>1057517.8717261376</v>
      </c>
      <c r="Z38" s="28">
        <f>Z34*B10</f>
        <v>1121735.9849305099</v>
      </c>
      <c r="AA38" s="28">
        <f>AA34*B10</f>
        <v>1189055.8330026537</v>
      </c>
      <c r="AB38" s="28">
        <f>AB34*B10</f>
        <v>1259627.2297366818</v>
      </c>
      <c r="AC38" s="28">
        <f>AC34*B10</f>
        <v>1333607.2249329635</v>
      </c>
      <c r="AD38" s="53">
        <f>AD34*B10</f>
        <v>1411160.4538972257</v>
      </c>
      <c r="AE38" s="61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</row>
    <row r="39" spans="1:102" s="1" customFormat="1" ht="15.75" customHeight="1" x14ac:dyDescent="0.2">
      <c r="A39" s="14" t="s">
        <v>31</v>
      </c>
      <c r="B39" s="15">
        <f t="shared" ref="B39:AD39" si="34">SUM(B34:B38)</f>
        <v>3315958.0961000002</v>
      </c>
      <c r="C39" s="15">
        <f t="shared" si="34"/>
        <v>3695118.8721416304</v>
      </c>
      <c r="D39" s="15">
        <f t="shared" si="34"/>
        <v>4092593.1136660711</v>
      </c>
      <c r="E39" s="15">
        <f t="shared" si="34"/>
        <v>4509265.3610561425</v>
      </c>
      <c r="F39" s="15">
        <f t="shared" si="34"/>
        <v>4946062.8779951539</v>
      </c>
      <c r="G39" s="15">
        <f t="shared" si="34"/>
        <v>5403957.7150023198</v>
      </c>
      <c r="H39" s="15">
        <f t="shared" si="34"/>
        <v>5883968.8726369319</v>
      </c>
      <c r="I39" s="15">
        <f t="shared" si="34"/>
        <v>6387164.5691852951</v>
      </c>
      <c r="J39" s="15">
        <f t="shared" si="34"/>
        <v>6914664.6178769451</v>
      </c>
      <c r="K39" s="15">
        <f t="shared" si="34"/>
        <v>7467642.9189204015</v>
      </c>
      <c r="L39" s="15">
        <f t="shared" si="34"/>
        <v>8047330.0719042569</v>
      </c>
      <c r="M39" s="15">
        <f t="shared" si="34"/>
        <v>8655016.1143772323</v>
      </c>
      <c r="N39" s="15">
        <f t="shared" si="34"/>
        <v>9292053.3927016519</v>
      </c>
      <c r="O39" s="15">
        <f t="shared" si="34"/>
        <v>9959859.5715691429</v>
      </c>
      <c r="P39" s="15">
        <f t="shared" si="34"/>
        <v>10659920.788875932</v>
      </c>
      <c r="Q39" s="15">
        <f t="shared" si="34"/>
        <v>11393794.962978641</v>
      </c>
      <c r="R39" s="15">
        <f t="shared" si="34"/>
        <v>12163115.259690508</v>
      </c>
      <c r="S39" s="15">
        <f t="shared" si="34"/>
        <v>12969593.72673356</v>
      </c>
      <c r="T39" s="15">
        <f t="shared" si="34"/>
        <v>13815025.103734791</v>
      </c>
      <c r="U39" s="15">
        <f t="shared" si="34"/>
        <v>14701290.816245183</v>
      </c>
      <c r="V39" s="15">
        <f t="shared" si="34"/>
        <v>15630363.162669826</v>
      </c>
      <c r="W39" s="15">
        <f t="shared" si="34"/>
        <v>16604309.703426778</v>
      </c>
      <c r="X39" s="15">
        <f t="shared" si="34"/>
        <v>17625297.862102292</v>
      </c>
      <c r="Y39" s="15">
        <f t="shared" si="34"/>
        <v>18695599.748841833</v>
      </c>
      <c r="Z39" s="15">
        <f t="shared" si="34"/>
        <v>19817597.216710895</v>
      </c>
      <c r="AA39" s="15">
        <f t="shared" si="34"/>
        <v>20993787.16227803</v>
      </c>
      <c r="AB39" s="15">
        <f t="shared" si="34"/>
        <v>22226787.082216058</v>
      </c>
      <c r="AC39" s="15">
        <f t="shared" si="34"/>
        <v>23519340.898287095</v>
      </c>
      <c r="AD39" s="15">
        <f t="shared" si="34"/>
        <v>24874325.063674364</v>
      </c>
      <c r="AE39" s="62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</row>
    <row r="40" spans="1:102" s="1" customFormat="1" ht="15" customHeight="1" x14ac:dyDescent="0.2">
      <c r="AD40" s="55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</row>
    <row r="41" spans="1:102" s="79" customFormat="1" ht="15" customHeight="1" x14ac:dyDescent="0.2">
      <c r="A41" s="70"/>
    </row>
    <row r="42" spans="1:102" s="79" customFormat="1" ht="15" customHeight="1" x14ac:dyDescent="0.2">
      <c r="A42" s="80" t="s">
        <v>32</v>
      </c>
    </row>
    <row r="43" spans="1:102" s="79" customFormat="1" ht="15" customHeight="1" x14ac:dyDescent="0.2">
      <c r="A43" s="70"/>
    </row>
    <row r="44" spans="1:102" s="1" customFormat="1" ht="15" customHeight="1" x14ac:dyDescent="0.2"/>
    <row r="45" spans="1:102" s="1" customFormat="1" ht="15" customHeight="1" x14ac:dyDescent="0.2"/>
    <row r="46" spans="1:102" s="1" customFormat="1" ht="15" customHeight="1" x14ac:dyDescent="0.2"/>
    <row r="47" spans="1:102" s="1" customFormat="1" ht="15" customHeight="1" x14ac:dyDescent="0.2"/>
    <row r="48" spans="1:102" s="1" customFormat="1" ht="15" customHeight="1" x14ac:dyDescent="0.2"/>
    <row r="49" s="1" customFormat="1" ht="15" customHeight="1" x14ac:dyDescent="0.2"/>
    <row r="50" s="1" customFormat="1" ht="15" customHeight="1" x14ac:dyDescent="0.2"/>
  </sheetData>
  <sheetProtection sheet="1" objects="1" scenarios="1" selectLockedCells="1"/>
  <pageMargins left="0.7" right="0.7" top="0.75" bottom="0.75" header="0" footer="0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Plan Fees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</dc:creator>
  <cp:lastModifiedBy>Nate Salisbury</cp:lastModifiedBy>
  <dcterms:created xsi:type="dcterms:W3CDTF">2021-03-08T18:38:32Z</dcterms:created>
  <dcterms:modified xsi:type="dcterms:W3CDTF">2021-04-16T14:56:34Z</dcterms:modified>
</cp:coreProperties>
</file>